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30" yWindow="65521" windowWidth="14625" windowHeight="16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<sst xmlns="http://schemas.openxmlformats.org/spreadsheetml/2006/main" count="460" uniqueCount="194">
  <si>
    <t>Keystroke Count</t>
  </si>
  <si>
    <t># primary keys</t>
  </si>
  <si>
    <t>tot # keys</t>
  </si>
  <si>
    <t>tot # keys - # shift keys</t>
  </si>
  <si>
    <t>Keystroke count / total # functions</t>
  </si>
  <si>
    <t>Keyboard Clutter (# fcns per key)</t>
  </si>
  <si>
    <t>Keystroke count per function</t>
  </si>
  <si>
    <t>2-key</t>
  </si>
  <si>
    <t>primary:</t>
  </si>
  <si>
    <t>1/x</t>
  </si>
  <si>
    <t>x&lt;&gt;y</t>
  </si>
  <si>
    <r>
      <t>ENTER</t>
    </r>
    <r>
      <rPr>
        <sz val="10"/>
        <rFont val="Arial"/>
        <family val="2"/>
      </rPr>
      <t>↑</t>
    </r>
  </si>
  <si>
    <t>CHS</t>
  </si>
  <si>
    <t>EEX</t>
  </si>
  <si>
    <r>
      <t>Ö</t>
    </r>
    <r>
      <rPr>
        <sz val="7.5"/>
        <rFont val="Arial"/>
        <family val="0"/>
      </rPr>
      <t>x</t>
    </r>
  </si>
  <si>
    <t>CLx</t>
  </si>
  <si>
    <t>-</t>
  </si>
  <si>
    <t>+</t>
  </si>
  <si>
    <t>X</t>
  </si>
  <si>
    <t>÷</t>
  </si>
  <si>
    <t>.</t>
  </si>
  <si>
    <t>e^x</t>
  </si>
  <si>
    <t>STO</t>
  </si>
  <si>
    <t>RCL</t>
  </si>
  <si>
    <t>(# primary keys + # marked shifted functions + # menus) / # keys</t>
  </si>
  <si>
    <t>y^x</t>
  </si>
  <si>
    <t>3-key</t>
  </si>
  <si>
    <t># generic shift keys (i.e. "f", "g")</t>
  </si>
  <si>
    <t># marked shifted fcns (f ASIN, etc.)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</si>
  <si>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</si>
  <si>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# functional shift keys (i.e. "DSP", "STO")</t>
  </si>
  <si>
    <t># unmarked shifted fcns (DSP n, etc.)</t>
  </si>
  <si>
    <t>tot # primary fcns</t>
  </si>
  <si>
    <t>tot # shift keys</t>
  </si>
  <si>
    <t># generic shift keys + # functional shift keys</t>
  </si>
  <si>
    <t>tot # 2-key shifted fcns</t>
  </si>
  <si>
    <t># marked shifted fcns + # unmarked shifted fcns</t>
  </si>
  <si>
    <t>tot # 3-key sequences</t>
  </si>
  <si>
    <t>(# 3-key sequences A * # fcns per 3-key seq A) + (# 3-key sequences B * # fcns per 3-key seq B)+…+( E)</t>
  </si>
  <si>
    <t>tot # functions</t>
  </si>
  <si>
    <t># primary keys + tot # 2-key shifted functions + tot # 3-key sequences</t>
  </si>
  <si>
    <t># primary keys + (2 * tot # shifted functions) + (3 * tot # menu functions) + (3 * tot # 3-key sequences)</t>
  </si>
  <si>
    <t>%</t>
  </si>
  <si>
    <t>STO +-x÷</t>
  </si>
  <si>
    <t>f shifted</t>
  </si>
  <si>
    <t>CL PREFIX</t>
  </si>
  <si>
    <t># 3-key sequences B</t>
  </si>
  <si>
    <t># fcns per 3-key seq B</t>
  </si>
  <si>
    <t># 3-key sequences C</t>
  </si>
  <si>
    <t># fcns per 3-key seq C</t>
  </si>
  <si>
    <t># 3-key sequences D</t>
  </si>
  <si>
    <t># fcns per 3-key seq D</t>
  </si>
  <si>
    <t>B</t>
  </si>
  <si>
    <t>tot # 4-key sequences</t>
  </si>
  <si>
    <t>LN</t>
  </si>
  <si>
    <t>x-bar</t>
  </si>
  <si>
    <t>s</t>
  </si>
  <si>
    <t>A</t>
  </si>
  <si>
    <t>SST</t>
  </si>
  <si>
    <t>R/S</t>
  </si>
  <si>
    <r>
      <t>x</t>
    </r>
    <r>
      <rPr>
        <sz val="10"/>
        <rFont val="Symbol"/>
        <family val="1"/>
      </rPr>
      <t>£</t>
    </r>
    <r>
      <rPr>
        <sz val="10"/>
        <rFont val="Arial"/>
        <family val="2"/>
      </rPr>
      <t>y</t>
    </r>
  </si>
  <si>
    <t>BST</t>
  </si>
  <si>
    <t>INT</t>
  </si>
  <si>
    <t>FRAC</t>
  </si>
  <si>
    <t>x=0</t>
  </si>
  <si>
    <t>MEM</t>
  </si>
  <si>
    <t>PSE</t>
  </si>
  <si>
    <t>C</t>
  </si>
  <si>
    <t>D</t>
  </si>
  <si>
    <t># 3-key sequences E</t>
  </si>
  <si>
    <t># fcns per 3-key seq E</t>
  </si>
  <si>
    <r>
      <t>R</t>
    </r>
    <r>
      <rPr>
        <sz val="10"/>
        <rFont val="Symbol"/>
        <family val="1"/>
      </rPr>
      <t>¯</t>
    </r>
  </si>
  <si>
    <t>y-hat,r</t>
  </si>
  <si>
    <t>RND</t>
  </si>
  <si>
    <t>LASTx</t>
  </si>
  <si>
    <t>P/R</t>
  </si>
  <si>
    <t>f, g</t>
  </si>
  <si>
    <t>10^x</t>
  </si>
  <si>
    <t>SIN</t>
  </si>
  <si>
    <t>COS</t>
  </si>
  <si>
    <t>TAN</t>
  </si>
  <si>
    <t>ON</t>
  </si>
  <si>
    <t>x^2</t>
  </si>
  <si>
    <t>LOG</t>
  </si>
  <si>
    <t>→H.MS</t>
  </si>
  <si>
    <t>→H</t>
  </si>
  <si>
    <t>p</t>
  </si>
  <si>
    <t>f FIX</t>
  </si>
  <si>
    <t>f SCI</t>
  </si>
  <si>
    <t>f ENG</t>
  </si>
  <si>
    <r>
      <t>→</t>
    </r>
    <r>
      <rPr>
        <sz val="10"/>
        <rFont val="Arial"/>
        <family val="2"/>
      </rPr>
      <t>R</t>
    </r>
  </si>
  <si>
    <t>→P</t>
  </si>
  <si>
    <t>ASIN</t>
  </si>
  <si>
    <t>ACOS</t>
  </si>
  <si>
    <t>ATAN</t>
  </si>
  <si>
    <t>DEG</t>
  </si>
  <si>
    <t>RAD</t>
  </si>
  <si>
    <t>GRD</t>
  </si>
  <si>
    <t>CL PRGM</t>
  </si>
  <si>
    <t>CL REG</t>
  </si>
  <si>
    <t>L.R.</t>
  </si>
  <si>
    <t>→RAD</t>
  </si>
  <si>
    <t>→DEG</t>
  </si>
  <si>
    <t>GTO</t>
  </si>
  <si>
    <t>FIX, SCI, ENG</t>
  </si>
  <si>
    <t>g-shifted</t>
  </si>
  <si>
    <t>GSB</t>
  </si>
  <si>
    <t>←</t>
  </si>
  <si>
    <r>
      <t>D</t>
    </r>
    <r>
      <rPr>
        <sz val="7.5"/>
        <rFont val="Arial"/>
        <family val="0"/>
      </rPr>
      <t>%</t>
    </r>
  </si>
  <si>
    <t>ABS</t>
  </si>
  <si>
    <t>f HYP</t>
  </si>
  <si>
    <t>E</t>
  </si>
  <si>
    <t>F</t>
  </si>
  <si>
    <t>f LBL</t>
  </si>
  <si>
    <t>RTN</t>
  </si>
  <si>
    <r>
      <t>R</t>
    </r>
    <r>
      <rPr>
        <sz val="10"/>
        <rFont val="Symbol"/>
        <family val="1"/>
      </rPr>
      <t>­</t>
    </r>
  </si>
  <si>
    <t>Cy,x</t>
  </si>
  <si>
    <t>g SF</t>
  </si>
  <si>
    <t>g CF</t>
  </si>
  <si>
    <t>g F?</t>
  </si>
  <si>
    <r>
      <t>CL</t>
    </r>
    <r>
      <rPr>
        <sz val="10"/>
        <rFont val="Symbol"/>
        <family val="1"/>
      </rPr>
      <t>S</t>
    </r>
  </si>
  <si>
    <t>RAN#</t>
  </si>
  <si>
    <t>Py,x</t>
  </si>
  <si>
    <t>USER</t>
  </si>
  <si>
    <t>x!</t>
  </si>
  <si>
    <r>
      <t xml:space="preserve">· </t>
    </r>
    <r>
      <rPr>
        <sz val="10"/>
        <rFont val="Arial"/>
        <family val="2"/>
      </rPr>
      <t>0</t>
    </r>
  </si>
  <si>
    <r>
      <t xml:space="preserve">· </t>
    </r>
    <r>
      <rPr>
        <sz val="10"/>
        <rFont val="Arial"/>
        <family val="2"/>
      </rPr>
      <t>1</t>
    </r>
  </si>
  <si>
    <r>
      <t xml:space="preserve">· </t>
    </r>
    <r>
      <rPr>
        <sz val="10"/>
        <rFont val="Arial"/>
        <family val="2"/>
      </rPr>
      <t>2</t>
    </r>
  </si>
  <si>
    <r>
      <t xml:space="preserve">· </t>
    </r>
    <r>
      <rPr>
        <sz val="10"/>
        <rFont val="Arial"/>
        <family val="2"/>
      </rPr>
      <t>3</t>
    </r>
  </si>
  <si>
    <r>
      <t xml:space="preserve">· </t>
    </r>
    <r>
      <rPr>
        <sz val="10"/>
        <rFont val="Arial"/>
        <family val="2"/>
      </rPr>
      <t>4</t>
    </r>
  </si>
  <si>
    <r>
      <t xml:space="preserve">· </t>
    </r>
    <r>
      <rPr>
        <sz val="10"/>
        <rFont val="Arial"/>
        <family val="2"/>
      </rPr>
      <t>5</t>
    </r>
  </si>
  <si>
    <r>
      <t xml:space="preserve">· </t>
    </r>
    <r>
      <rPr>
        <sz val="10"/>
        <rFont val="Arial"/>
        <family val="2"/>
      </rPr>
      <t>6</t>
    </r>
  </si>
  <si>
    <r>
      <t xml:space="preserve">· </t>
    </r>
    <r>
      <rPr>
        <sz val="10"/>
        <rFont val="Arial"/>
        <family val="2"/>
      </rPr>
      <t>7</t>
    </r>
  </si>
  <si>
    <r>
      <t xml:space="preserve">· </t>
    </r>
    <r>
      <rPr>
        <sz val="10"/>
        <rFont val="Arial"/>
        <family val="2"/>
      </rPr>
      <t>8</t>
    </r>
  </si>
  <si>
    <r>
      <t xml:space="preserve">· </t>
    </r>
    <r>
      <rPr>
        <sz val="10"/>
        <rFont val="Arial"/>
        <family val="2"/>
      </rPr>
      <t>9</t>
    </r>
  </si>
  <si>
    <t>(i)</t>
  </si>
  <si>
    <t>I</t>
  </si>
  <si>
    <t>g HYP-1</t>
  </si>
  <si>
    <t>f HYP, g HYP-1</t>
  </si>
  <si>
    <t>g SF, g CF, g F?</t>
  </si>
  <si>
    <t># 3-key sequences F</t>
  </si>
  <si>
    <t># fcns per 3-key seq F</t>
  </si>
  <si>
    <t>STO,RCL, GTO, GSB</t>
  </si>
  <si>
    <t>HP 15C</t>
  </si>
  <si>
    <t>x</t>
  </si>
  <si>
    <t>f MATRIX</t>
  </si>
  <si>
    <t>f SOLVE</t>
  </si>
  <si>
    <t># 4-key sequences G</t>
  </si>
  <si>
    <t># fcns per 4-key seq G</t>
  </si>
  <si>
    <r>
      <t xml:space="preserve">f </t>
    </r>
    <r>
      <rPr>
        <sz val="10"/>
        <rFont val="Symbol"/>
        <family val="1"/>
      </rPr>
      <t>ò</t>
    </r>
    <r>
      <rPr>
        <sz val="7.5"/>
        <rFont val="Arial"/>
        <family val="0"/>
      </rPr>
      <t>xy</t>
    </r>
  </si>
  <si>
    <t>f DIM</t>
  </si>
  <si>
    <t>g TEST</t>
  </si>
  <si>
    <t>RESULT</t>
  </si>
  <si>
    <t>f x&lt;&gt;</t>
  </si>
  <si>
    <t>4-key</t>
  </si>
  <si>
    <t>f DSE</t>
  </si>
  <si>
    <t>f ISG</t>
  </si>
  <si>
    <t>Re&lt;&gt;Im</t>
  </si>
  <si>
    <r>
      <t>S</t>
    </r>
    <r>
      <rPr>
        <sz val="10"/>
        <rFont val="Arial"/>
        <family val="0"/>
      </rPr>
      <t>+</t>
    </r>
  </si>
  <si>
    <r>
      <t>S</t>
    </r>
    <r>
      <rPr>
        <sz val="10"/>
        <rFont val="Arial"/>
        <family val="0"/>
      </rPr>
      <t>-</t>
    </r>
  </si>
  <si>
    <t>g A</t>
  </si>
  <si>
    <t>g B</t>
  </si>
  <si>
    <t>g C</t>
  </si>
  <si>
    <t>g D</t>
  </si>
  <si>
    <t>g E</t>
  </si>
  <si>
    <t>MATRIX A</t>
  </si>
  <si>
    <t>MATRIX B</t>
  </si>
  <si>
    <t>MATRIX C</t>
  </si>
  <si>
    <t>MATRIX D</t>
  </si>
  <si>
    <t>MATRIX E</t>
  </si>
  <si>
    <t>f RESULT</t>
  </si>
  <si>
    <t>g (i)</t>
  </si>
  <si>
    <t>DIM I</t>
  </si>
  <si>
    <t>DIM A</t>
  </si>
  <si>
    <t>DIM C</t>
  </si>
  <si>
    <t>DIM D</t>
  </si>
  <si>
    <t>DIM E</t>
  </si>
  <si>
    <t>DIM B</t>
  </si>
  <si>
    <t>RESULT A</t>
  </si>
  <si>
    <t>RESULT B</t>
  </si>
  <si>
    <t>RESULT C</t>
  </si>
  <si>
    <t>RESULT D</t>
  </si>
  <si>
    <t>RESULT E</t>
  </si>
  <si>
    <t>DIM (i)</t>
  </si>
  <si>
    <t>RCL +-x÷</t>
  </si>
  <si>
    <t># 3-key shifted A</t>
  </si>
  <si>
    <t># fcns per 3-key shifted A</t>
  </si>
  <si>
    <t>Misc 3-key sequences</t>
  </si>
  <si>
    <t>f X&lt;&gt;, f DSE, f ISG, STO +-x÷, RCL +-x÷</t>
  </si>
  <si>
    <r>
      <t xml:space="preserve">f LBL, f SOLVE, f </t>
    </r>
    <r>
      <rPr>
        <sz val="10"/>
        <rFont val="Symbol"/>
        <family val="1"/>
      </rPr>
      <t>ò</t>
    </r>
    <r>
      <rPr>
        <sz val="7.5"/>
        <rFont val="Arial"/>
        <family val="0"/>
      </rPr>
      <t>xy</t>
    </r>
  </si>
  <si>
    <r>
      <t xml:space="preserve">STO  </t>
    </r>
    <r>
      <rPr>
        <sz val="10"/>
        <rFont val="Symbol"/>
        <family val="1"/>
      </rPr>
      <t>·</t>
    </r>
    <r>
      <rPr>
        <sz val="7.5"/>
        <rFont val="Arial"/>
        <family val="2"/>
      </rPr>
      <t xml:space="preserve">, </t>
    </r>
    <r>
      <rPr>
        <sz val="10"/>
        <rFont val="Arial"/>
        <family val="2"/>
      </rPr>
      <t>RCL</t>
    </r>
    <r>
      <rPr>
        <sz val="10"/>
        <rFont val="Symbol"/>
        <family val="1"/>
      </rPr>
      <t>·</t>
    </r>
    <r>
      <rPr>
        <sz val="10"/>
        <rFont val="Arial"/>
        <family val="2"/>
      </rPr>
      <t xml:space="preserve">, GTO </t>
    </r>
    <r>
      <rPr>
        <sz val="10"/>
        <rFont val="Symbol"/>
        <family val="1"/>
      </rPr>
      <t>·</t>
    </r>
    <r>
      <rPr>
        <sz val="10"/>
        <rFont val="Arial"/>
        <family val="2"/>
      </rPr>
      <t xml:space="preserve">, GSB </t>
    </r>
    <r>
      <rPr>
        <sz val="10"/>
        <rFont val="Symbol"/>
        <family val="1"/>
      </rPr>
      <t>·</t>
    </r>
  </si>
  <si>
    <t>g MATRIX, g TEST, f DIM, f RESULT, RCL, STO</t>
  </si>
  <si>
    <r>
      <t xml:space="preserve">f &lt;&gt; </t>
    </r>
    <r>
      <rPr>
        <sz val="10"/>
        <rFont val="Symbol"/>
        <family val="1"/>
      </rPr>
      <t>·</t>
    </r>
    <r>
      <rPr>
        <sz val="10"/>
        <rFont val="Arial"/>
        <family val="0"/>
      </rPr>
      <t xml:space="preserve">, f DSE </t>
    </r>
    <r>
      <rPr>
        <sz val="10"/>
        <rFont val="Symbol"/>
        <family val="1"/>
      </rPr>
      <t>·</t>
    </r>
    <r>
      <rPr>
        <sz val="10"/>
        <rFont val="Arial"/>
        <family val="0"/>
      </rPr>
      <t xml:space="preserve">, f ISG </t>
    </r>
    <r>
      <rPr>
        <sz val="10"/>
        <rFont val="Symbol"/>
        <family val="1"/>
      </rPr>
      <t>·</t>
    </r>
    <r>
      <rPr>
        <sz val="10"/>
        <rFont val="Arial"/>
        <family val="0"/>
      </rPr>
      <t xml:space="preserve">, STO +-x÷ </t>
    </r>
    <r>
      <rPr>
        <sz val="10"/>
        <rFont val="Symbol"/>
        <family val="1"/>
      </rPr>
      <t>·</t>
    </r>
    <r>
      <rPr>
        <sz val="10"/>
        <rFont val="Arial"/>
        <family val="0"/>
      </rPr>
      <t xml:space="preserve">, RCL +-x÷ </t>
    </r>
    <r>
      <rPr>
        <sz val="10"/>
        <rFont val="Symbol"/>
        <family val="1"/>
      </rPr>
      <t>·</t>
    </r>
    <r>
      <rPr>
        <sz val="10"/>
        <rFont val="Arial"/>
        <family val="0"/>
      </rPr>
      <t xml:space="preserve">, f LBL </t>
    </r>
    <r>
      <rPr>
        <sz val="10"/>
        <rFont val="Symbol"/>
        <family val="1"/>
      </rPr>
      <t>·</t>
    </r>
  </si>
  <si>
    <t>Tot # misc 3-key seq functions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</si>
</sst>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sz val="10"/>
      <name val="Symbol"/>
      <family val="1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166" fontId="2" fillId="9" borderId="1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10" borderId="1" xfId="0" applyFill="1" applyBorder="1" applyAlignment="1">
      <alignment/>
    </xf>
    <xf numFmtId="0" fontId="6" fillId="0" borderId="5" xfId="0" applyFont="1" applyBorder="1" applyAlignment="1">
      <alignment horizontal="center"/>
    </xf>
    <xf numFmtId="0" fontId="0" fillId="10" borderId="2" xfId="0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8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69</xdr:row>
      <xdr:rowOff>104775</xdr:rowOff>
    </xdr:from>
    <xdr:to>
      <xdr:col>7</xdr:col>
      <xdr:colOff>409575</xdr:colOff>
      <xdr:row>93</xdr:row>
      <xdr:rowOff>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896725"/>
          <a:ext cx="594360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119"/>
  <sheetViews>
    <sheetView tabSelected="1" zoomScale="75" zoomScaleNormal="75" workbookViewId="0" topLeftCell="A1">
      <selection activeCell="T52" sqref="T52"/>
    </sheetView>
  </sheetViews>
  <sheetFormatPr defaultColWidth="9.140625" defaultRowHeight="12.75"/>
  <cols>
    <col min="1" max="1" width="2.8515625" style="0" customWidth="1"/>
    <col min="2" max="2" width="2.140625" style="5" customWidth="1"/>
    <col min="3" max="3" width="32.140625" style="0" customWidth="1"/>
    <col min="4" max="4" width="2.57421875" style="0" customWidth="1"/>
    <col min="5" max="5" width="44.28125" style="0" customWidth="1"/>
    <col min="6" max="6" width="2.140625" style="0" customWidth="1"/>
    <col min="7" max="7" width="1.28515625" style="0" customWidth="1"/>
    <col min="10" max="10" width="10.28125" style="0" bestFit="1" customWidth="1"/>
    <col min="11" max="13" width="10.28125" style="0" customWidth="1"/>
    <col min="14" max="15" width="10.421875" style="0" customWidth="1"/>
    <col min="20" max="21" width="10.421875" style="0" customWidth="1"/>
    <col min="39" max="39" width="10.00390625" style="0" bestFit="1" customWidth="1"/>
    <col min="42" max="43" width="10.00390625" style="0" bestFit="1" customWidth="1"/>
    <col min="44" max="44" width="10.00390625" style="0" customWidth="1"/>
  </cols>
  <sheetData>
    <row r="2" ht="12.75">
      <c r="E2" s="5" t="s">
        <v>143</v>
      </c>
    </row>
    <row r="3" ht="13.5" thickBot="1"/>
    <row r="4" spans="3:5" ht="13.5" thickBot="1">
      <c r="C4" t="s">
        <v>2</v>
      </c>
      <c r="E4" s="1">
        <v>39</v>
      </c>
    </row>
    <row r="5" ht="13.5" thickBot="1"/>
    <row r="6" spans="3:5" ht="13.5" thickBot="1">
      <c r="C6" t="s">
        <v>27</v>
      </c>
      <c r="E6" s="14">
        <v>2</v>
      </c>
    </row>
    <row r="7" ht="13.5" thickBot="1">
      <c r="E7" s="14" t="s">
        <v>76</v>
      </c>
    </row>
    <row r="8" spans="3:5" ht="13.5" thickBot="1">
      <c r="C8" t="s">
        <v>28</v>
      </c>
      <c r="E8" s="14">
        <f>M111</f>
        <v>55</v>
      </c>
    </row>
    <row r="9" ht="13.5" thickBot="1">
      <c r="E9" s="14"/>
    </row>
    <row r="10" spans="3:5" ht="13.5" thickBot="1">
      <c r="C10" t="s">
        <v>29</v>
      </c>
      <c r="E10" s="14"/>
    </row>
    <row r="11" ht="13.5" thickBot="1"/>
    <row r="12" spans="3:5" ht="13.5" thickBot="1">
      <c r="C12" t="s">
        <v>30</v>
      </c>
      <c r="E12" s="15">
        <v>4</v>
      </c>
    </row>
    <row r="13" ht="13.5" thickBot="1">
      <c r="E13" s="15" t="s">
        <v>142</v>
      </c>
    </row>
    <row r="14" spans="3:5" ht="13.5" thickBot="1">
      <c r="C14" t="s">
        <v>31</v>
      </c>
      <c r="E14" s="15">
        <f>Q111</f>
        <v>71</v>
      </c>
    </row>
    <row r="15" ht="13.5" thickBot="1">
      <c r="E15" s="2"/>
    </row>
    <row r="16" spans="3:5" ht="13.5" thickBot="1">
      <c r="C16" t="s">
        <v>185</v>
      </c>
      <c r="E16" s="16">
        <v>3</v>
      </c>
    </row>
    <row r="17" ht="13.5" thickBot="1">
      <c r="E17" s="16" t="s">
        <v>104</v>
      </c>
    </row>
    <row r="18" spans="3:5" ht="13.5" thickBot="1">
      <c r="C18" t="s">
        <v>186</v>
      </c>
      <c r="E18" s="16">
        <v>11</v>
      </c>
    </row>
    <row r="19" ht="13.5" thickBot="1">
      <c r="E19" s="2"/>
    </row>
    <row r="20" spans="3:5" ht="13.5" thickBot="1">
      <c r="C20" t="s">
        <v>46</v>
      </c>
      <c r="E20" s="20">
        <v>11</v>
      </c>
    </row>
    <row r="21" ht="13.5" thickBot="1">
      <c r="E21" s="20" t="s">
        <v>188</v>
      </c>
    </row>
    <row r="22" spans="3:5" ht="13.5" thickBot="1">
      <c r="C22" t="s">
        <v>47</v>
      </c>
      <c r="E22" s="20">
        <v>17</v>
      </c>
    </row>
    <row r="23" ht="13.5" thickBot="1">
      <c r="E23" s="2"/>
    </row>
    <row r="24" spans="3:5" ht="13.5" thickBot="1">
      <c r="C24" t="s">
        <v>48</v>
      </c>
      <c r="E24" s="21">
        <v>2</v>
      </c>
    </row>
    <row r="25" ht="13.5" thickBot="1">
      <c r="E25" s="21" t="s">
        <v>138</v>
      </c>
    </row>
    <row r="26" spans="3:5" ht="13.5" thickBot="1">
      <c r="C26" t="s">
        <v>49</v>
      </c>
      <c r="E26" s="21">
        <v>3</v>
      </c>
    </row>
    <row r="27" ht="13.5" thickBot="1">
      <c r="E27" s="22"/>
    </row>
    <row r="28" spans="3:5" ht="13.5" thickBot="1">
      <c r="C28" t="s">
        <v>50</v>
      </c>
      <c r="E28" s="23">
        <v>3</v>
      </c>
    </row>
    <row r="29" ht="13.5" thickBot="1">
      <c r="E29" s="23" t="s">
        <v>189</v>
      </c>
    </row>
    <row r="30" spans="3:5" ht="13.5" thickBot="1">
      <c r="C30" t="s">
        <v>51</v>
      </c>
      <c r="E30" s="23">
        <v>15</v>
      </c>
    </row>
    <row r="31" ht="13.5" thickBot="1">
      <c r="E31" s="31"/>
    </row>
    <row r="32" spans="3:5" ht="13.5" thickBot="1">
      <c r="C32" t="s">
        <v>69</v>
      </c>
      <c r="E32" s="32">
        <v>3</v>
      </c>
    </row>
    <row r="33" ht="13.5" thickBot="1">
      <c r="E33" s="32" t="s">
        <v>139</v>
      </c>
    </row>
    <row r="34" spans="3:5" ht="13.5" thickBot="1">
      <c r="C34" t="s">
        <v>70</v>
      </c>
      <c r="E34" s="34">
        <v>11</v>
      </c>
    </row>
    <row r="35" ht="13.5" thickBot="1">
      <c r="E35" s="4"/>
    </row>
    <row r="36" spans="3:5" ht="13.5" thickBot="1">
      <c r="C36" t="s">
        <v>140</v>
      </c>
      <c r="E36" s="24">
        <v>4</v>
      </c>
    </row>
    <row r="37" ht="13.5" thickBot="1">
      <c r="E37" s="58" t="s">
        <v>190</v>
      </c>
    </row>
    <row r="38" spans="3:5" ht="13.5" thickBot="1">
      <c r="C38" t="s">
        <v>141</v>
      </c>
      <c r="E38" s="24">
        <v>10</v>
      </c>
    </row>
    <row r="39" ht="13.5" thickBot="1">
      <c r="E39" s="31"/>
    </row>
    <row r="40" spans="3:5" ht="13.5" thickBot="1">
      <c r="C40" t="s">
        <v>187</v>
      </c>
      <c r="E40" s="56">
        <v>6</v>
      </c>
    </row>
    <row r="41" ht="13.5" thickBot="1">
      <c r="E41" s="57" t="s">
        <v>191</v>
      </c>
    </row>
    <row r="42" spans="3:5" ht="13.5" thickBot="1">
      <c r="C42" t="s">
        <v>193</v>
      </c>
      <c r="E42" s="57">
        <v>66</v>
      </c>
    </row>
    <row r="43" ht="13.5" thickBot="1">
      <c r="E43" s="31"/>
    </row>
    <row r="44" spans="3:5" ht="13.5" thickBot="1">
      <c r="C44" t="s">
        <v>147</v>
      </c>
      <c r="E44" s="37">
        <v>12</v>
      </c>
    </row>
    <row r="45" ht="13.5" thickBot="1">
      <c r="E45" s="37" t="s">
        <v>192</v>
      </c>
    </row>
    <row r="46" spans="3:5" ht="13.5" thickBot="1">
      <c r="C46" t="s">
        <v>148</v>
      </c>
      <c r="E46" s="37">
        <v>10</v>
      </c>
    </row>
    <row r="47" spans="1:50" ht="13.5" thickBot="1">
      <c r="A47" s="4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2"/>
      <c r="AW47" s="2"/>
      <c r="AX47" s="2"/>
    </row>
    <row r="48" spans="1:44" ht="13.5" thickBot="1">
      <c r="A48" s="2"/>
      <c r="B48" s="7"/>
      <c r="C48" s="2"/>
      <c r="D48" s="2"/>
      <c r="E48" s="4"/>
      <c r="F48" s="2"/>
      <c r="G48" s="2"/>
      <c r="H48" s="2"/>
      <c r="I48" s="2"/>
      <c r="J48" s="2"/>
      <c r="K48" s="2"/>
      <c r="L48" s="2"/>
      <c r="M48" s="2"/>
      <c r="N48" s="2"/>
      <c r="O48" s="2"/>
      <c r="T48" s="2"/>
      <c r="U48" s="2"/>
      <c r="AR48" s="27"/>
    </row>
    <row r="49" spans="3:8" ht="13.5" thickBot="1">
      <c r="C49" t="s">
        <v>1</v>
      </c>
      <c r="E49" s="3">
        <f>E4-E6</f>
        <v>37</v>
      </c>
      <c r="H49" t="s">
        <v>3</v>
      </c>
    </row>
    <row r="50" ht="13.5" thickBot="1"/>
    <row r="51" spans="3:5" ht="13.5" thickBot="1">
      <c r="C51" t="s">
        <v>32</v>
      </c>
      <c r="E51" s="1">
        <f>K109</f>
        <v>33</v>
      </c>
    </row>
    <row r="52" ht="13.5" thickBot="1"/>
    <row r="53" spans="3:8" ht="13.5" thickBot="1">
      <c r="C53" t="s">
        <v>33</v>
      </c>
      <c r="E53" s="1">
        <f>E6+E12</f>
        <v>6</v>
      </c>
      <c r="H53" t="s">
        <v>34</v>
      </c>
    </row>
    <row r="54" ht="13.5" thickBot="1">
      <c r="E54" s="2"/>
    </row>
    <row r="55" spans="3:8" ht="13.5" thickBot="1">
      <c r="C55" t="s">
        <v>35</v>
      </c>
      <c r="E55" s="1">
        <f>E8+E10+E14</f>
        <v>126</v>
      </c>
      <c r="H55" t="s">
        <v>36</v>
      </c>
    </row>
    <row r="56" ht="13.5" thickBot="1"/>
    <row r="57" spans="3:8" ht="13.5" thickBot="1">
      <c r="C57" t="s">
        <v>37</v>
      </c>
      <c r="E57" s="1">
        <f>(E16*E18)+(E20*E22)+(E24*E26)+(E28*E30)+(E32*E34)+(E36*E38)+E42</f>
        <v>410</v>
      </c>
      <c r="H57" s="17" t="s">
        <v>38</v>
      </c>
    </row>
    <row r="58" ht="13.5" thickBot="1"/>
    <row r="59" spans="3:5" ht="13.5" thickBot="1">
      <c r="C59" t="s">
        <v>53</v>
      </c>
      <c r="E59" s="1">
        <f>E44*E46</f>
        <v>120</v>
      </c>
    </row>
    <row r="60" ht="13.5" thickBot="1"/>
    <row r="61" spans="3:8" ht="13.5" thickBot="1">
      <c r="C61" t="s">
        <v>39</v>
      </c>
      <c r="E61" s="1">
        <f>E51+E55+E57+E59</f>
        <v>689</v>
      </c>
      <c r="H61" t="s">
        <v>40</v>
      </c>
    </row>
    <row r="62" ht="13.5" thickBot="1">
      <c r="E62" s="2"/>
    </row>
    <row r="63" spans="3:8" ht="13.5" thickBot="1">
      <c r="C63" t="s">
        <v>5</v>
      </c>
      <c r="E63" s="25">
        <f>(E51+E32+E28+E24+E16+E12+E8+6)/E4</f>
        <v>2.7948717948717947</v>
      </c>
      <c r="H63" t="s">
        <v>24</v>
      </c>
    </row>
    <row r="64" ht="13.5" thickBot="1"/>
    <row r="65" spans="3:8" ht="13.5" thickBot="1">
      <c r="C65" t="s">
        <v>0</v>
      </c>
      <c r="E65" s="1">
        <f>E51+(2*E55)+(3*E57)+(4*E59)</f>
        <v>1995</v>
      </c>
      <c r="H65" t="s">
        <v>41</v>
      </c>
    </row>
    <row r="66" ht="13.5" thickBot="1"/>
    <row r="67" spans="3:47" ht="13.5" thickBot="1">
      <c r="C67" t="s">
        <v>6</v>
      </c>
      <c r="E67" s="25">
        <f>E65/E61</f>
        <v>2.8955007256894048</v>
      </c>
      <c r="H67" t="s">
        <v>4</v>
      </c>
      <c r="N67" s="8" t="s">
        <v>144</v>
      </c>
      <c r="O67" s="8" t="s">
        <v>144</v>
      </c>
      <c r="P67" s="8" t="s">
        <v>144</v>
      </c>
      <c r="Q67" s="8" t="s">
        <v>144</v>
      </c>
      <c r="R67" s="8"/>
      <c r="T67" s="8" t="s">
        <v>144</v>
      </c>
      <c r="U67" s="8" t="s">
        <v>144</v>
      </c>
      <c r="V67" s="8" t="s">
        <v>144</v>
      </c>
      <c r="W67" s="8"/>
      <c r="X67" s="8"/>
      <c r="Y67" s="8"/>
      <c r="Z67" s="8"/>
      <c r="AA67" s="8"/>
      <c r="AB67" s="8"/>
      <c r="AD67" s="8"/>
      <c r="AE67" s="8"/>
      <c r="AF67" s="8"/>
      <c r="AI67" s="8"/>
      <c r="AJ67" s="8"/>
      <c r="AK67" s="8"/>
      <c r="AL67" s="8"/>
      <c r="AM67" s="8"/>
      <c r="AN67" s="8"/>
      <c r="AO67" s="8"/>
      <c r="AS67" s="8"/>
      <c r="AT67" s="8"/>
      <c r="AU67" s="8"/>
    </row>
    <row r="68" spans="2:50" s="2" customFormat="1" ht="12.75">
      <c r="B68" s="7"/>
      <c r="E68" s="18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 t="s">
        <v>57</v>
      </c>
      <c r="V68" s="13"/>
      <c r="W68" s="13"/>
      <c r="X68" s="8" t="s">
        <v>68</v>
      </c>
      <c r="Y68" s="13"/>
      <c r="Z68" s="13" t="s">
        <v>67</v>
      </c>
      <c r="AA68" s="13"/>
      <c r="AB68" s="13"/>
      <c r="AD68" s="13"/>
      <c r="AE68" s="13"/>
      <c r="AF68" s="13"/>
      <c r="AG68" s="13" t="s">
        <v>52</v>
      </c>
      <c r="AH68" s="13"/>
      <c r="AI68" s="13"/>
      <c r="AJ68" s="13" t="s">
        <v>111</v>
      </c>
      <c r="AK68" s="13"/>
      <c r="AL68" s="13"/>
      <c r="AM68" s="13" t="s">
        <v>112</v>
      </c>
      <c r="AN68" s="13"/>
      <c r="AO68" s="13"/>
      <c r="AP68" s="13"/>
      <c r="AQ68" s="12"/>
      <c r="AS68" s="13"/>
      <c r="AT68" s="13"/>
      <c r="AU68" s="13"/>
      <c r="AV68" s="13"/>
      <c r="AW68" s="13"/>
      <c r="AX68" s="13"/>
    </row>
    <row r="69" spans="11:50" ht="12.75">
      <c r="K69" s="28"/>
      <c r="L69" s="13" t="s">
        <v>7</v>
      </c>
      <c r="M69" s="28" t="s">
        <v>7</v>
      </c>
      <c r="N69" s="13" t="s">
        <v>7</v>
      </c>
      <c r="O69" s="13" t="s">
        <v>7</v>
      </c>
      <c r="P69" s="13" t="s">
        <v>7</v>
      </c>
      <c r="Q69" s="13" t="s">
        <v>7</v>
      </c>
      <c r="R69" s="9" t="s">
        <v>26</v>
      </c>
      <c r="S69" s="28" t="s">
        <v>26</v>
      </c>
      <c r="T69" s="13" t="s">
        <v>26</v>
      </c>
      <c r="U69" s="13" t="s">
        <v>26</v>
      </c>
      <c r="V69" s="13" t="s">
        <v>26</v>
      </c>
      <c r="W69" s="9" t="s">
        <v>26</v>
      </c>
      <c r="X69" s="13" t="s">
        <v>26</v>
      </c>
      <c r="Y69" s="28" t="s">
        <v>26</v>
      </c>
      <c r="Z69" s="13" t="s">
        <v>26</v>
      </c>
      <c r="AA69" s="28" t="s">
        <v>26</v>
      </c>
      <c r="AB69" s="28" t="s">
        <v>26</v>
      </c>
      <c r="AC69" s="30" t="s">
        <v>26</v>
      </c>
      <c r="AD69" s="13" t="s">
        <v>26</v>
      </c>
      <c r="AE69" s="13" t="s">
        <v>26</v>
      </c>
      <c r="AF69" s="13" t="s">
        <v>26</v>
      </c>
      <c r="AG69" s="13" t="s">
        <v>26</v>
      </c>
      <c r="AH69" s="28" t="s">
        <v>26</v>
      </c>
      <c r="AI69" s="9" t="s">
        <v>26</v>
      </c>
      <c r="AJ69" s="13" t="s">
        <v>26</v>
      </c>
      <c r="AK69" s="13" t="s">
        <v>26</v>
      </c>
      <c r="AL69" s="9" t="s">
        <v>26</v>
      </c>
      <c r="AM69" s="13" t="s">
        <v>26</v>
      </c>
      <c r="AN69" s="13" t="s">
        <v>26</v>
      </c>
      <c r="AO69" s="13" t="s">
        <v>26</v>
      </c>
      <c r="AP69" s="30" t="s">
        <v>26</v>
      </c>
      <c r="AQ69" s="9" t="s">
        <v>26</v>
      </c>
      <c r="AR69" s="29" t="s">
        <v>26</v>
      </c>
      <c r="AS69" s="9" t="s">
        <v>154</v>
      </c>
      <c r="AT69" s="13" t="s">
        <v>154</v>
      </c>
      <c r="AU69" s="13" t="s">
        <v>154</v>
      </c>
      <c r="AV69" s="13" t="s">
        <v>154</v>
      </c>
      <c r="AW69" s="13" t="s">
        <v>154</v>
      </c>
      <c r="AX69" s="28" t="s">
        <v>154</v>
      </c>
    </row>
    <row r="70" spans="11:50" ht="12.75">
      <c r="K70" s="28" t="s">
        <v>8</v>
      </c>
      <c r="L70" s="13" t="s">
        <v>44</v>
      </c>
      <c r="M70" s="13" t="s">
        <v>105</v>
      </c>
      <c r="N70" s="9" t="s">
        <v>22</v>
      </c>
      <c r="O70" s="13" t="s">
        <v>23</v>
      </c>
      <c r="P70" s="13" t="s">
        <v>103</v>
      </c>
      <c r="Q70" s="28" t="s">
        <v>106</v>
      </c>
      <c r="R70" s="13" t="s">
        <v>145</v>
      </c>
      <c r="S70" s="28" t="s">
        <v>151</v>
      </c>
      <c r="T70" s="13" t="s">
        <v>87</v>
      </c>
      <c r="U70" s="13" t="s">
        <v>88</v>
      </c>
      <c r="V70" s="13" t="s">
        <v>89</v>
      </c>
      <c r="W70" s="9" t="s">
        <v>146</v>
      </c>
      <c r="X70" s="13" t="s">
        <v>149</v>
      </c>
      <c r="Y70" s="28" t="s">
        <v>113</v>
      </c>
      <c r="Z70" s="13" t="s">
        <v>110</v>
      </c>
      <c r="AA70" s="28" t="s">
        <v>137</v>
      </c>
      <c r="AB70" s="13" t="s">
        <v>150</v>
      </c>
      <c r="AC70" s="52" t="s">
        <v>170</v>
      </c>
      <c r="AD70" s="9" t="s">
        <v>153</v>
      </c>
      <c r="AE70" s="13" t="s">
        <v>155</v>
      </c>
      <c r="AF70" s="13" t="s">
        <v>156</v>
      </c>
      <c r="AG70" s="13" t="s">
        <v>43</v>
      </c>
      <c r="AH70" s="28" t="s">
        <v>184</v>
      </c>
      <c r="AI70" s="9" t="s">
        <v>117</v>
      </c>
      <c r="AJ70" s="13" t="s">
        <v>118</v>
      </c>
      <c r="AK70" s="13" t="s">
        <v>119</v>
      </c>
      <c r="AL70" s="9" t="s">
        <v>22</v>
      </c>
      <c r="AM70" s="13" t="s">
        <v>23</v>
      </c>
      <c r="AN70" s="13" t="s">
        <v>103</v>
      </c>
      <c r="AO70" s="13" t="s">
        <v>106</v>
      </c>
      <c r="AP70" s="30" t="s">
        <v>23</v>
      </c>
      <c r="AQ70" s="9" t="s">
        <v>23</v>
      </c>
      <c r="AR70" s="29" t="s">
        <v>22</v>
      </c>
      <c r="AS70" s="9" t="s">
        <v>153</v>
      </c>
      <c r="AT70" s="13" t="s">
        <v>155</v>
      </c>
      <c r="AU70" s="13" t="s">
        <v>156</v>
      </c>
      <c r="AV70" s="13" t="s">
        <v>43</v>
      </c>
      <c r="AW70" s="13" t="s">
        <v>184</v>
      </c>
      <c r="AX70" s="28" t="s">
        <v>113</v>
      </c>
    </row>
    <row r="71" spans="11:50" ht="12.75">
      <c r="K71" s="28"/>
      <c r="L71" s="2"/>
      <c r="M71" s="2"/>
      <c r="N71" s="9"/>
      <c r="O71" s="13"/>
      <c r="P71" s="13"/>
      <c r="Q71" s="28"/>
      <c r="R71" s="13"/>
      <c r="S71" s="28"/>
      <c r="T71" s="13"/>
      <c r="U71" s="13"/>
      <c r="V71" s="13"/>
      <c r="W71" s="9"/>
      <c r="X71" s="13"/>
      <c r="Y71" s="28"/>
      <c r="Z71" s="13"/>
      <c r="AA71" s="28"/>
      <c r="AB71" s="13"/>
      <c r="AC71" s="52"/>
      <c r="AD71" s="9"/>
      <c r="AE71" s="13"/>
      <c r="AF71" s="13"/>
      <c r="AG71" s="13"/>
      <c r="AH71" s="28"/>
      <c r="AI71" s="9"/>
      <c r="AJ71" s="13"/>
      <c r="AK71" s="13"/>
      <c r="AL71" s="10"/>
      <c r="AM71" s="2"/>
      <c r="AN71" s="2"/>
      <c r="AO71" s="2"/>
      <c r="AP71" s="30"/>
      <c r="AQ71" s="9"/>
      <c r="AR71" s="51"/>
      <c r="AS71" s="10"/>
      <c r="AT71" s="2"/>
      <c r="AU71" s="2"/>
      <c r="AV71" s="13"/>
      <c r="AW71" s="13"/>
      <c r="AX71" s="28"/>
    </row>
    <row r="72" spans="10:50" ht="12.75">
      <c r="J72" s="38">
        <v>1</v>
      </c>
      <c r="K72" s="33" t="s">
        <v>14</v>
      </c>
      <c r="L72" s="39" t="s">
        <v>57</v>
      </c>
      <c r="M72" s="40" t="s">
        <v>82</v>
      </c>
      <c r="N72" s="50" t="s">
        <v>57</v>
      </c>
      <c r="O72" s="49" t="s">
        <v>57</v>
      </c>
      <c r="P72" s="42">
        <v>0</v>
      </c>
      <c r="Q72" s="44">
        <v>0</v>
      </c>
      <c r="R72" s="13">
        <v>0</v>
      </c>
      <c r="S72" s="28">
        <v>0</v>
      </c>
      <c r="T72" s="13">
        <v>0</v>
      </c>
      <c r="U72" s="13">
        <v>0</v>
      </c>
      <c r="V72" s="13">
        <v>0</v>
      </c>
      <c r="W72" s="50" t="s">
        <v>57</v>
      </c>
      <c r="X72" s="49" t="s">
        <v>57</v>
      </c>
      <c r="Y72" s="28" t="s">
        <v>57</v>
      </c>
      <c r="Z72" s="13" t="s">
        <v>78</v>
      </c>
      <c r="AA72" s="29" t="s">
        <v>92</v>
      </c>
      <c r="AB72" s="13" t="s">
        <v>57</v>
      </c>
      <c r="AC72" s="53" t="s">
        <v>57</v>
      </c>
      <c r="AD72" s="9">
        <v>0</v>
      </c>
      <c r="AE72" s="13">
        <v>0</v>
      </c>
      <c r="AF72" s="13">
        <v>0</v>
      </c>
      <c r="AG72" s="13">
        <v>0</v>
      </c>
      <c r="AH72" s="28">
        <v>0</v>
      </c>
      <c r="AI72" s="9">
        <v>0</v>
      </c>
      <c r="AJ72" s="13">
        <v>0</v>
      </c>
      <c r="AK72" s="13">
        <v>0</v>
      </c>
      <c r="AL72" s="11" t="s">
        <v>125</v>
      </c>
      <c r="AM72" s="26" t="s">
        <v>125</v>
      </c>
      <c r="AN72" s="26" t="s">
        <v>125</v>
      </c>
      <c r="AO72" s="26" t="s">
        <v>125</v>
      </c>
      <c r="AP72" s="55" t="s">
        <v>172</v>
      </c>
      <c r="AQ72" s="9" t="s">
        <v>160</v>
      </c>
      <c r="AR72" s="28" t="s">
        <v>160</v>
      </c>
      <c r="AS72" s="11" t="s">
        <v>125</v>
      </c>
      <c r="AT72" s="26" t="s">
        <v>125</v>
      </c>
      <c r="AU72" s="26" t="s">
        <v>125</v>
      </c>
      <c r="AV72" s="26" t="s">
        <v>125</v>
      </c>
      <c r="AW72" s="26" t="s">
        <v>125</v>
      </c>
      <c r="AX72" s="33" t="s">
        <v>125</v>
      </c>
    </row>
    <row r="73" spans="10:50" ht="12.75">
      <c r="J73" s="45">
        <v>2</v>
      </c>
      <c r="K73" s="46" t="s">
        <v>21</v>
      </c>
      <c r="L73" s="40" t="s">
        <v>52</v>
      </c>
      <c r="M73" s="40" t="s">
        <v>54</v>
      </c>
      <c r="N73" s="19" t="s">
        <v>52</v>
      </c>
      <c r="O73" s="12" t="s">
        <v>52</v>
      </c>
      <c r="P73" s="40">
        <v>1</v>
      </c>
      <c r="Q73" s="46">
        <v>1</v>
      </c>
      <c r="R73" s="12">
        <v>1</v>
      </c>
      <c r="S73" s="28">
        <v>1</v>
      </c>
      <c r="T73" s="12">
        <v>1</v>
      </c>
      <c r="U73" s="12">
        <v>1</v>
      </c>
      <c r="V73" s="12">
        <v>1</v>
      </c>
      <c r="W73" s="19" t="s">
        <v>52</v>
      </c>
      <c r="X73" s="12" t="s">
        <v>52</v>
      </c>
      <c r="Y73" s="28" t="s">
        <v>52</v>
      </c>
      <c r="Z73" s="13" t="s">
        <v>79</v>
      </c>
      <c r="AA73" s="29" t="s">
        <v>93</v>
      </c>
      <c r="AB73" s="12" t="s">
        <v>52</v>
      </c>
      <c r="AC73" s="30" t="s">
        <v>52</v>
      </c>
      <c r="AD73" s="9">
        <v>1</v>
      </c>
      <c r="AE73" s="13">
        <v>1</v>
      </c>
      <c r="AF73" s="13">
        <v>1</v>
      </c>
      <c r="AG73" s="13">
        <v>1</v>
      </c>
      <c r="AH73" s="28">
        <v>1</v>
      </c>
      <c r="AI73" s="19">
        <v>1</v>
      </c>
      <c r="AJ73" s="12">
        <v>1</v>
      </c>
      <c r="AK73" s="12">
        <v>1</v>
      </c>
      <c r="AL73" s="11" t="s">
        <v>126</v>
      </c>
      <c r="AM73" s="26" t="s">
        <v>126</v>
      </c>
      <c r="AN73" s="26" t="s">
        <v>126</v>
      </c>
      <c r="AO73" s="26" t="s">
        <v>126</v>
      </c>
      <c r="AP73" s="30" t="s">
        <v>173</v>
      </c>
      <c r="AQ73" s="9" t="s">
        <v>161</v>
      </c>
      <c r="AR73" s="28" t="s">
        <v>161</v>
      </c>
      <c r="AS73" s="11" t="s">
        <v>126</v>
      </c>
      <c r="AT73" s="26" t="s">
        <v>126</v>
      </c>
      <c r="AU73" s="26" t="s">
        <v>126</v>
      </c>
      <c r="AV73" s="26" t="s">
        <v>126</v>
      </c>
      <c r="AW73" s="26" t="s">
        <v>126</v>
      </c>
      <c r="AX73" s="33" t="s">
        <v>126</v>
      </c>
    </row>
    <row r="74" spans="10:50" ht="12.75">
      <c r="J74" s="45">
        <v>3</v>
      </c>
      <c r="K74" s="44" t="s">
        <v>77</v>
      </c>
      <c r="L74" s="40" t="s">
        <v>67</v>
      </c>
      <c r="M74" s="40" t="s">
        <v>83</v>
      </c>
      <c r="N74" s="19" t="s">
        <v>67</v>
      </c>
      <c r="O74" s="12" t="s">
        <v>67</v>
      </c>
      <c r="P74" s="40">
        <v>2</v>
      </c>
      <c r="Q74" s="46">
        <v>2</v>
      </c>
      <c r="R74" s="12">
        <v>2</v>
      </c>
      <c r="S74" s="28">
        <v>2</v>
      </c>
      <c r="T74" s="12">
        <v>2</v>
      </c>
      <c r="U74" s="12">
        <v>2</v>
      </c>
      <c r="V74" s="12">
        <v>2</v>
      </c>
      <c r="W74" s="19" t="s">
        <v>67</v>
      </c>
      <c r="X74" s="12" t="s">
        <v>67</v>
      </c>
      <c r="Y74" s="28" t="s">
        <v>67</v>
      </c>
      <c r="Z74" s="13" t="s">
        <v>80</v>
      </c>
      <c r="AA74" s="29" t="s">
        <v>94</v>
      </c>
      <c r="AB74" s="12" t="s">
        <v>67</v>
      </c>
      <c r="AC74" s="30" t="s">
        <v>67</v>
      </c>
      <c r="AD74" s="9">
        <v>2</v>
      </c>
      <c r="AE74" s="13">
        <v>2</v>
      </c>
      <c r="AF74" s="13">
        <v>2</v>
      </c>
      <c r="AG74" s="13">
        <v>2</v>
      </c>
      <c r="AH74" s="28">
        <v>2</v>
      </c>
      <c r="AI74" s="19">
        <v>2</v>
      </c>
      <c r="AJ74" s="12">
        <v>2</v>
      </c>
      <c r="AK74" s="12">
        <v>2</v>
      </c>
      <c r="AL74" s="11" t="s">
        <v>127</v>
      </c>
      <c r="AM74" s="26" t="s">
        <v>127</v>
      </c>
      <c r="AN74" s="26" t="s">
        <v>127</v>
      </c>
      <c r="AO74" s="26" t="s">
        <v>127</v>
      </c>
      <c r="AP74" s="30" t="s">
        <v>177</v>
      </c>
      <c r="AQ74" s="9" t="s">
        <v>162</v>
      </c>
      <c r="AR74" s="28" t="s">
        <v>162</v>
      </c>
      <c r="AS74" s="11" t="s">
        <v>127</v>
      </c>
      <c r="AT74" s="26" t="s">
        <v>127</v>
      </c>
      <c r="AU74" s="26" t="s">
        <v>127</v>
      </c>
      <c r="AV74" s="26" t="s">
        <v>127</v>
      </c>
      <c r="AW74" s="26" t="s">
        <v>127</v>
      </c>
      <c r="AX74" s="33" t="s">
        <v>127</v>
      </c>
    </row>
    <row r="75" spans="10:50" ht="12.75">
      <c r="J75" s="45">
        <v>4</v>
      </c>
      <c r="K75" s="44" t="s">
        <v>25</v>
      </c>
      <c r="L75" s="40" t="s">
        <v>68</v>
      </c>
      <c r="M75" s="42" t="s">
        <v>42</v>
      </c>
      <c r="N75" s="50" t="s">
        <v>68</v>
      </c>
      <c r="O75" s="49" t="s">
        <v>68</v>
      </c>
      <c r="P75" s="40">
        <v>3</v>
      </c>
      <c r="Q75" s="46">
        <v>3</v>
      </c>
      <c r="R75" s="12">
        <v>3</v>
      </c>
      <c r="S75" s="28">
        <v>3</v>
      </c>
      <c r="T75" s="12">
        <v>3</v>
      </c>
      <c r="U75" s="12">
        <v>3</v>
      </c>
      <c r="V75" s="12">
        <v>3</v>
      </c>
      <c r="W75" s="50" t="s">
        <v>68</v>
      </c>
      <c r="X75" s="49" t="s">
        <v>68</v>
      </c>
      <c r="Y75" s="28" t="s">
        <v>68</v>
      </c>
      <c r="Z75" s="12"/>
      <c r="AA75" s="29"/>
      <c r="AB75" s="12" t="s">
        <v>68</v>
      </c>
      <c r="AC75" s="30" t="s">
        <v>68</v>
      </c>
      <c r="AD75" s="9">
        <v>3</v>
      </c>
      <c r="AE75" s="13">
        <v>3</v>
      </c>
      <c r="AF75" s="13">
        <v>3</v>
      </c>
      <c r="AG75" s="13">
        <v>3</v>
      </c>
      <c r="AH75" s="28">
        <v>3</v>
      </c>
      <c r="AI75" s="19">
        <v>3</v>
      </c>
      <c r="AJ75" s="12">
        <v>3</v>
      </c>
      <c r="AK75" s="12">
        <v>3</v>
      </c>
      <c r="AL75" s="11" t="s">
        <v>128</v>
      </c>
      <c r="AM75" s="26" t="s">
        <v>128</v>
      </c>
      <c r="AN75" s="26" t="s">
        <v>128</v>
      </c>
      <c r="AO75" s="26" t="s">
        <v>128</v>
      </c>
      <c r="AP75" s="30" t="s">
        <v>174</v>
      </c>
      <c r="AQ75" s="9" t="s">
        <v>163</v>
      </c>
      <c r="AR75" s="28" t="s">
        <v>163</v>
      </c>
      <c r="AS75" s="11" t="s">
        <v>128</v>
      </c>
      <c r="AT75" s="26" t="s">
        <v>128</v>
      </c>
      <c r="AU75" s="26" t="s">
        <v>128</v>
      </c>
      <c r="AV75" s="26" t="s">
        <v>128</v>
      </c>
      <c r="AW75" s="26" t="s">
        <v>128</v>
      </c>
      <c r="AX75" s="33" t="s">
        <v>128</v>
      </c>
    </row>
    <row r="76" spans="10:50" ht="12.75">
      <c r="J76" s="45">
        <v>5</v>
      </c>
      <c r="K76" s="44" t="s">
        <v>9</v>
      </c>
      <c r="L76" s="40" t="s">
        <v>111</v>
      </c>
      <c r="M76" s="36" t="s">
        <v>108</v>
      </c>
      <c r="N76" s="50" t="s">
        <v>111</v>
      </c>
      <c r="O76" s="49" t="s">
        <v>111</v>
      </c>
      <c r="P76" s="40">
        <v>4</v>
      </c>
      <c r="Q76" s="46">
        <v>4</v>
      </c>
      <c r="R76" s="12">
        <v>4</v>
      </c>
      <c r="S76" s="28">
        <v>4</v>
      </c>
      <c r="T76" s="12">
        <v>4</v>
      </c>
      <c r="U76" s="12">
        <v>4</v>
      </c>
      <c r="V76" s="12">
        <v>4</v>
      </c>
      <c r="W76" s="50" t="s">
        <v>111</v>
      </c>
      <c r="X76" s="49" t="s">
        <v>111</v>
      </c>
      <c r="Y76" s="28" t="s">
        <v>111</v>
      </c>
      <c r="Z76" s="12"/>
      <c r="AA76" s="29"/>
      <c r="AB76" s="12" t="s">
        <v>111</v>
      </c>
      <c r="AC76" s="30" t="s">
        <v>111</v>
      </c>
      <c r="AD76" s="9">
        <v>4</v>
      </c>
      <c r="AE76" s="13">
        <v>4</v>
      </c>
      <c r="AF76" s="13">
        <v>4</v>
      </c>
      <c r="AG76" s="13">
        <v>4</v>
      </c>
      <c r="AH76" s="28">
        <v>4</v>
      </c>
      <c r="AI76" s="19">
        <v>4</v>
      </c>
      <c r="AJ76" s="12">
        <v>4</v>
      </c>
      <c r="AK76" s="12">
        <v>4</v>
      </c>
      <c r="AL76" s="11" t="s">
        <v>129</v>
      </c>
      <c r="AM76" s="26" t="s">
        <v>129</v>
      </c>
      <c r="AN76" s="26" t="s">
        <v>129</v>
      </c>
      <c r="AO76" s="26" t="s">
        <v>129</v>
      </c>
      <c r="AP76" s="30" t="s">
        <v>175</v>
      </c>
      <c r="AQ76" s="9" t="s">
        <v>164</v>
      </c>
      <c r="AR76" s="28" t="s">
        <v>164</v>
      </c>
      <c r="AS76" s="11" t="s">
        <v>129</v>
      </c>
      <c r="AT76" s="26" t="s">
        <v>129</v>
      </c>
      <c r="AU76" s="26" t="s">
        <v>129</v>
      </c>
      <c r="AV76" s="26" t="s">
        <v>129</v>
      </c>
      <c r="AW76" s="26" t="s">
        <v>129</v>
      </c>
      <c r="AX76" s="33" t="s">
        <v>129</v>
      </c>
    </row>
    <row r="77" spans="10:50" ht="12.75">
      <c r="J77" s="45">
        <v>6</v>
      </c>
      <c r="K77" s="44" t="s">
        <v>12</v>
      </c>
      <c r="L77" s="40" t="s">
        <v>135</v>
      </c>
      <c r="M77" s="40" t="s">
        <v>109</v>
      </c>
      <c r="N77" s="43">
        <v>0</v>
      </c>
      <c r="O77" s="42">
        <v>0</v>
      </c>
      <c r="P77" s="40">
        <v>5</v>
      </c>
      <c r="Q77" s="46">
        <v>5</v>
      </c>
      <c r="R77" s="12">
        <v>5</v>
      </c>
      <c r="S77" s="28">
        <v>5</v>
      </c>
      <c r="T77" s="12">
        <v>5</v>
      </c>
      <c r="U77" s="12">
        <v>5</v>
      </c>
      <c r="V77" s="12">
        <v>5</v>
      </c>
      <c r="W77" s="43">
        <v>0</v>
      </c>
      <c r="X77" s="42">
        <v>0</v>
      </c>
      <c r="Y77" s="28">
        <v>0</v>
      </c>
      <c r="Z77" s="12"/>
      <c r="AA77" s="29"/>
      <c r="AB77" s="12" t="s">
        <v>136</v>
      </c>
      <c r="AC77" s="52"/>
      <c r="AD77" s="9">
        <v>5</v>
      </c>
      <c r="AE77" s="13">
        <v>5</v>
      </c>
      <c r="AF77" s="13">
        <v>5</v>
      </c>
      <c r="AG77" s="13">
        <v>5</v>
      </c>
      <c r="AH77" s="28">
        <v>5</v>
      </c>
      <c r="AI77" s="19">
        <v>5</v>
      </c>
      <c r="AJ77" s="12">
        <v>5</v>
      </c>
      <c r="AK77" s="12">
        <v>5</v>
      </c>
      <c r="AL77" s="11" t="s">
        <v>130</v>
      </c>
      <c r="AM77" s="26" t="s">
        <v>130</v>
      </c>
      <c r="AN77" s="26" t="s">
        <v>130</v>
      </c>
      <c r="AO77" s="26" t="s">
        <v>130</v>
      </c>
      <c r="AP77" s="30" t="s">
        <v>176</v>
      </c>
      <c r="AQ77" s="19" t="s">
        <v>165</v>
      </c>
      <c r="AR77" s="29" t="s">
        <v>165</v>
      </c>
      <c r="AS77" s="11" t="s">
        <v>130</v>
      </c>
      <c r="AT77" s="26" t="s">
        <v>130</v>
      </c>
      <c r="AU77" s="26" t="s">
        <v>130</v>
      </c>
      <c r="AV77" s="26" t="s">
        <v>130</v>
      </c>
      <c r="AW77" s="26" t="s">
        <v>130</v>
      </c>
      <c r="AX77" s="33" t="s">
        <v>130</v>
      </c>
    </row>
    <row r="78" spans="10:50" ht="12.75">
      <c r="J78" s="45">
        <v>7</v>
      </c>
      <c r="K78" s="44">
        <v>7</v>
      </c>
      <c r="L78" s="40" t="s">
        <v>136</v>
      </c>
      <c r="M78" s="40" t="s">
        <v>95</v>
      </c>
      <c r="N78" s="43">
        <v>1</v>
      </c>
      <c r="O78" s="42">
        <v>1</v>
      </c>
      <c r="P78" s="40">
        <v>6</v>
      </c>
      <c r="Q78" s="46">
        <v>6</v>
      </c>
      <c r="R78" s="12">
        <v>6</v>
      </c>
      <c r="S78" s="28">
        <v>6</v>
      </c>
      <c r="T78" s="12">
        <v>6</v>
      </c>
      <c r="U78" s="12">
        <v>6</v>
      </c>
      <c r="V78" s="12">
        <v>6</v>
      </c>
      <c r="W78" s="43">
        <v>1</v>
      </c>
      <c r="X78" s="42">
        <v>1</v>
      </c>
      <c r="Y78" s="29">
        <v>1</v>
      </c>
      <c r="Z78" s="12"/>
      <c r="AA78" s="29"/>
      <c r="AB78" s="12" t="s">
        <v>135</v>
      </c>
      <c r="AC78" s="52"/>
      <c r="AD78" s="9">
        <v>6</v>
      </c>
      <c r="AE78" s="13">
        <v>6</v>
      </c>
      <c r="AF78" s="13">
        <v>6</v>
      </c>
      <c r="AG78" s="13">
        <v>6</v>
      </c>
      <c r="AH78" s="28">
        <v>6</v>
      </c>
      <c r="AI78" s="19">
        <v>6</v>
      </c>
      <c r="AJ78" s="12">
        <v>6</v>
      </c>
      <c r="AK78" s="12">
        <v>6</v>
      </c>
      <c r="AL78" s="11" t="s">
        <v>131</v>
      </c>
      <c r="AM78" s="26" t="s">
        <v>131</v>
      </c>
      <c r="AN78" s="26" t="s">
        <v>131</v>
      </c>
      <c r="AO78" s="26" t="s">
        <v>131</v>
      </c>
      <c r="AP78" s="30" t="s">
        <v>178</v>
      </c>
      <c r="AQ78" s="19" t="s">
        <v>166</v>
      </c>
      <c r="AR78" s="29" t="s">
        <v>166</v>
      </c>
      <c r="AS78" s="11" t="s">
        <v>131</v>
      </c>
      <c r="AT78" s="26" t="s">
        <v>131</v>
      </c>
      <c r="AU78" s="26" t="s">
        <v>131</v>
      </c>
      <c r="AV78" s="26" t="s">
        <v>131</v>
      </c>
      <c r="AW78" s="26" t="s">
        <v>131</v>
      </c>
      <c r="AX78" s="33" t="s">
        <v>131</v>
      </c>
    </row>
    <row r="79" spans="10:50" ht="12.75">
      <c r="J79" s="41">
        <v>8</v>
      </c>
      <c r="K79" s="44">
        <v>8</v>
      </c>
      <c r="L79" s="40" t="s">
        <v>152</v>
      </c>
      <c r="M79" s="40" t="s">
        <v>96</v>
      </c>
      <c r="N79" s="43">
        <v>2</v>
      </c>
      <c r="O79" s="42">
        <v>2</v>
      </c>
      <c r="P79" s="40">
        <v>7</v>
      </c>
      <c r="Q79" s="46">
        <v>7</v>
      </c>
      <c r="R79" s="12">
        <v>7</v>
      </c>
      <c r="S79" s="28">
        <v>7</v>
      </c>
      <c r="T79" s="12">
        <v>7</v>
      </c>
      <c r="U79" s="12">
        <v>7</v>
      </c>
      <c r="V79" s="12">
        <v>7</v>
      </c>
      <c r="W79" s="43">
        <v>2</v>
      </c>
      <c r="X79" s="42">
        <v>2</v>
      </c>
      <c r="Y79" s="29">
        <v>2</v>
      </c>
      <c r="Z79" s="12"/>
      <c r="AA79" s="29"/>
      <c r="AB79" s="12"/>
      <c r="AC79" s="52"/>
      <c r="AD79" s="9">
        <v>7</v>
      </c>
      <c r="AE79" s="13">
        <v>7</v>
      </c>
      <c r="AF79" s="13">
        <v>7</v>
      </c>
      <c r="AG79" s="13">
        <v>7</v>
      </c>
      <c r="AH79" s="28">
        <v>7</v>
      </c>
      <c r="AI79" s="19">
        <v>7</v>
      </c>
      <c r="AJ79" s="12">
        <v>7</v>
      </c>
      <c r="AK79" s="12">
        <v>7</v>
      </c>
      <c r="AL79" s="11" t="s">
        <v>132</v>
      </c>
      <c r="AM79" s="26" t="s">
        <v>132</v>
      </c>
      <c r="AN79" s="26" t="s">
        <v>132</v>
      </c>
      <c r="AO79" s="26" t="s">
        <v>132</v>
      </c>
      <c r="AP79" s="30" t="s">
        <v>179</v>
      </c>
      <c r="AQ79" s="19" t="s">
        <v>167</v>
      </c>
      <c r="AR79" s="29" t="s">
        <v>167</v>
      </c>
      <c r="AS79" s="11" t="s">
        <v>132</v>
      </c>
      <c r="AT79" s="26" t="s">
        <v>132</v>
      </c>
      <c r="AU79" s="26" t="s">
        <v>132</v>
      </c>
      <c r="AV79" s="26" t="s">
        <v>132</v>
      </c>
      <c r="AW79" s="26" t="s">
        <v>132</v>
      </c>
      <c r="AX79" s="33" t="s">
        <v>132</v>
      </c>
    </row>
    <row r="80" spans="10:51" ht="12.75">
      <c r="J80" s="41">
        <v>9</v>
      </c>
      <c r="K80" s="44">
        <v>9</v>
      </c>
      <c r="L80" s="40" t="s">
        <v>66</v>
      </c>
      <c r="M80" s="40" t="s">
        <v>97</v>
      </c>
      <c r="N80" s="43">
        <v>3</v>
      </c>
      <c r="O80" s="42">
        <v>3</v>
      </c>
      <c r="P80" s="40">
        <v>8</v>
      </c>
      <c r="Q80" s="46">
        <v>8</v>
      </c>
      <c r="R80" s="12">
        <v>8</v>
      </c>
      <c r="S80" s="28">
        <v>8</v>
      </c>
      <c r="T80" s="12">
        <v>8</v>
      </c>
      <c r="U80" s="12">
        <v>8</v>
      </c>
      <c r="V80" s="12">
        <v>8</v>
      </c>
      <c r="W80" s="43">
        <v>3</v>
      </c>
      <c r="X80" s="42">
        <v>3</v>
      </c>
      <c r="Y80" s="29">
        <v>3</v>
      </c>
      <c r="Z80" s="12"/>
      <c r="AA80" s="29"/>
      <c r="AB80" s="12"/>
      <c r="AC80" s="52"/>
      <c r="AD80" s="9">
        <v>8</v>
      </c>
      <c r="AE80" s="13">
        <v>8</v>
      </c>
      <c r="AF80" s="13">
        <v>8</v>
      </c>
      <c r="AG80" s="13">
        <v>8</v>
      </c>
      <c r="AH80" s="28">
        <v>8</v>
      </c>
      <c r="AI80" s="19">
        <v>8</v>
      </c>
      <c r="AJ80" s="12">
        <v>8</v>
      </c>
      <c r="AK80" s="12">
        <v>8</v>
      </c>
      <c r="AL80" s="11" t="s">
        <v>133</v>
      </c>
      <c r="AM80" s="26" t="s">
        <v>133</v>
      </c>
      <c r="AN80" s="26" t="s">
        <v>133</v>
      </c>
      <c r="AO80" s="26" t="s">
        <v>133</v>
      </c>
      <c r="AP80" s="30" t="s">
        <v>180</v>
      </c>
      <c r="AQ80" s="19" t="s">
        <v>168</v>
      </c>
      <c r="AR80" s="12" t="s">
        <v>168</v>
      </c>
      <c r="AS80" s="11" t="s">
        <v>133</v>
      </c>
      <c r="AT80" s="26" t="s">
        <v>133</v>
      </c>
      <c r="AU80" s="26" t="s">
        <v>133</v>
      </c>
      <c r="AV80" s="26" t="s">
        <v>133</v>
      </c>
      <c r="AW80" s="26" t="s">
        <v>133</v>
      </c>
      <c r="AX80" s="33" t="s">
        <v>133</v>
      </c>
      <c r="AY80" s="10"/>
    </row>
    <row r="81" spans="10:51" ht="12.75">
      <c r="J81" s="41">
        <v>10</v>
      </c>
      <c r="K81" s="44" t="s">
        <v>19</v>
      </c>
      <c r="L81" s="40" t="s">
        <v>120</v>
      </c>
      <c r="M81" s="42" t="s">
        <v>60</v>
      </c>
      <c r="N81" s="43">
        <v>4</v>
      </c>
      <c r="O81" s="42">
        <v>4</v>
      </c>
      <c r="P81" s="40">
        <v>9</v>
      </c>
      <c r="Q81" s="46">
        <v>9</v>
      </c>
      <c r="R81" s="12">
        <v>9</v>
      </c>
      <c r="S81" s="28">
        <v>9</v>
      </c>
      <c r="T81" s="12">
        <v>9</v>
      </c>
      <c r="U81" s="12">
        <v>9</v>
      </c>
      <c r="V81" s="12">
        <v>9</v>
      </c>
      <c r="W81" s="43">
        <v>4</v>
      </c>
      <c r="X81" s="42">
        <v>4</v>
      </c>
      <c r="Y81" s="29">
        <v>4</v>
      </c>
      <c r="Z81" s="12"/>
      <c r="AA81" s="29"/>
      <c r="AB81" s="12"/>
      <c r="AC81" s="52"/>
      <c r="AD81" s="9">
        <v>9</v>
      </c>
      <c r="AE81" s="13">
        <v>9</v>
      </c>
      <c r="AF81" s="13">
        <v>9</v>
      </c>
      <c r="AG81" s="13">
        <v>9</v>
      </c>
      <c r="AH81" s="28">
        <v>9</v>
      </c>
      <c r="AI81" s="19">
        <v>9</v>
      </c>
      <c r="AJ81" s="12">
        <v>9</v>
      </c>
      <c r="AK81" s="12">
        <v>9</v>
      </c>
      <c r="AL81" s="11" t="s">
        <v>134</v>
      </c>
      <c r="AM81" s="26" t="s">
        <v>134</v>
      </c>
      <c r="AN81" s="26" t="s">
        <v>134</v>
      </c>
      <c r="AO81" s="26" t="s">
        <v>134</v>
      </c>
      <c r="AP81" s="30" t="s">
        <v>181</v>
      </c>
      <c r="AQ81" s="19" t="s">
        <v>169</v>
      </c>
      <c r="AR81" s="12" t="s">
        <v>169</v>
      </c>
      <c r="AS81" s="11" t="s">
        <v>134</v>
      </c>
      <c r="AT81" s="26" t="s">
        <v>134</v>
      </c>
      <c r="AU81" s="26" t="s">
        <v>134</v>
      </c>
      <c r="AV81" s="26" t="s">
        <v>134</v>
      </c>
      <c r="AW81" s="26" t="s">
        <v>134</v>
      </c>
      <c r="AX81" s="33" t="s">
        <v>134</v>
      </c>
      <c r="AY81" s="10"/>
    </row>
    <row r="82" spans="10:51" ht="12.75">
      <c r="J82" s="41">
        <v>11</v>
      </c>
      <c r="K82" s="44" t="s">
        <v>58</v>
      </c>
      <c r="L82" s="42" t="s">
        <v>98</v>
      </c>
      <c r="M82" s="42" t="s">
        <v>61</v>
      </c>
      <c r="N82" s="43">
        <v>5</v>
      </c>
      <c r="O82" s="42">
        <v>5</v>
      </c>
      <c r="P82" s="42" t="s">
        <v>57</v>
      </c>
      <c r="Q82" s="44" t="s">
        <v>57</v>
      </c>
      <c r="R82" s="13"/>
      <c r="S82" s="28"/>
      <c r="T82" s="13" t="s">
        <v>136</v>
      </c>
      <c r="U82" s="13" t="s">
        <v>136</v>
      </c>
      <c r="V82" s="13" t="s">
        <v>136</v>
      </c>
      <c r="W82" s="43">
        <v>5</v>
      </c>
      <c r="X82" s="42">
        <v>5</v>
      </c>
      <c r="Y82" s="29">
        <v>5</v>
      </c>
      <c r="Z82" s="13"/>
      <c r="AA82" s="28"/>
      <c r="AB82" s="13"/>
      <c r="AC82" s="52"/>
      <c r="AD82" s="9" t="s">
        <v>135</v>
      </c>
      <c r="AE82" s="13" t="s">
        <v>135</v>
      </c>
      <c r="AF82" s="13" t="s">
        <v>135</v>
      </c>
      <c r="AG82" s="13" t="s">
        <v>136</v>
      </c>
      <c r="AH82" s="28" t="s">
        <v>136</v>
      </c>
      <c r="AI82" s="9" t="s">
        <v>136</v>
      </c>
      <c r="AJ82" s="13" t="s">
        <v>136</v>
      </c>
      <c r="AK82" s="13" t="s">
        <v>136</v>
      </c>
      <c r="AL82" s="9"/>
      <c r="AN82" s="2"/>
      <c r="AO82" s="2"/>
      <c r="AP82" s="30" t="s">
        <v>182</v>
      </c>
      <c r="AQ82" s="9" t="s">
        <v>171</v>
      </c>
      <c r="AR82" s="12" t="s">
        <v>171</v>
      </c>
      <c r="AS82" s="10"/>
      <c r="AT82" s="2"/>
      <c r="AU82" s="2"/>
      <c r="AV82" s="13"/>
      <c r="AW82" s="13"/>
      <c r="AX82" s="28"/>
      <c r="AY82" s="10"/>
    </row>
    <row r="83" spans="10:51" ht="12.75">
      <c r="J83" s="41">
        <v>12</v>
      </c>
      <c r="K83" s="44" t="s">
        <v>78</v>
      </c>
      <c r="L83" s="42" t="s">
        <v>99</v>
      </c>
      <c r="M83" s="40" t="s">
        <v>92</v>
      </c>
      <c r="N83" s="43">
        <v>6</v>
      </c>
      <c r="O83" s="42">
        <v>6</v>
      </c>
      <c r="P83" s="42" t="s">
        <v>52</v>
      </c>
      <c r="Q83" s="44" t="s">
        <v>52</v>
      </c>
      <c r="R83" s="13"/>
      <c r="S83" s="28"/>
      <c r="T83" s="13"/>
      <c r="U83" s="13"/>
      <c r="V83" s="13"/>
      <c r="W83" s="43">
        <v>6</v>
      </c>
      <c r="X83" s="42">
        <v>6</v>
      </c>
      <c r="Y83" s="29">
        <v>6</v>
      </c>
      <c r="Z83" s="2"/>
      <c r="AA83" s="28"/>
      <c r="AB83" s="13"/>
      <c r="AC83" s="52"/>
      <c r="AD83" s="9" t="s">
        <v>136</v>
      </c>
      <c r="AE83" s="13" t="s">
        <v>136</v>
      </c>
      <c r="AF83" s="13" t="s">
        <v>136</v>
      </c>
      <c r="AG83" s="13" t="s">
        <v>135</v>
      </c>
      <c r="AH83" s="28" t="s">
        <v>135</v>
      </c>
      <c r="AI83" s="9"/>
      <c r="AJ83" s="13"/>
      <c r="AK83" s="13"/>
      <c r="AL83" s="9"/>
      <c r="AN83" s="13"/>
      <c r="AO83" s="13"/>
      <c r="AP83" s="30" t="s">
        <v>183</v>
      </c>
      <c r="AQ83" s="9"/>
      <c r="AR83" s="2"/>
      <c r="AS83" s="9"/>
      <c r="AT83" s="13"/>
      <c r="AU83" s="13"/>
      <c r="AV83" s="13"/>
      <c r="AW83" s="13"/>
      <c r="AX83" s="28"/>
      <c r="AY83" s="10"/>
    </row>
    <row r="84" spans="10:51" ht="12.75">
      <c r="J84" s="41">
        <v>13</v>
      </c>
      <c r="K84" s="44" t="s">
        <v>79</v>
      </c>
      <c r="L84" s="40" t="s">
        <v>45</v>
      </c>
      <c r="M84" s="40" t="s">
        <v>93</v>
      </c>
      <c r="N84" s="43">
        <v>7</v>
      </c>
      <c r="O84" s="42">
        <v>7</v>
      </c>
      <c r="P84" s="42" t="s">
        <v>67</v>
      </c>
      <c r="Q84" s="44" t="s">
        <v>67</v>
      </c>
      <c r="R84" s="13"/>
      <c r="S84" s="28"/>
      <c r="T84" s="13"/>
      <c r="U84" s="13"/>
      <c r="V84" s="13"/>
      <c r="W84" s="43">
        <v>7</v>
      </c>
      <c r="X84" s="42">
        <v>7</v>
      </c>
      <c r="Y84" s="29">
        <v>7</v>
      </c>
      <c r="Z84" s="13"/>
      <c r="AA84" s="28"/>
      <c r="AB84" s="13"/>
      <c r="AC84" s="52"/>
      <c r="AD84" s="9" t="s">
        <v>57</v>
      </c>
      <c r="AE84" s="13" t="s">
        <v>57</v>
      </c>
      <c r="AF84" s="13" t="s">
        <v>57</v>
      </c>
      <c r="AG84" s="13" t="s">
        <v>57</v>
      </c>
      <c r="AH84" s="28" t="s">
        <v>57</v>
      </c>
      <c r="AI84" s="9"/>
      <c r="AJ84" s="13"/>
      <c r="AK84" s="13"/>
      <c r="AL84" s="9"/>
      <c r="AN84" s="13"/>
      <c r="AO84" s="13"/>
      <c r="AP84" s="30"/>
      <c r="AQ84" s="9"/>
      <c r="AS84" s="9"/>
      <c r="AT84" s="13"/>
      <c r="AU84" s="13"/>
      <c r="AV84" s="13"/>
      <c r="AW84" s="13"/>
      <c r="AX84" s="28"/>
      <c r="AY84" s="10"/>
    </row>
    <row r="85" spans="10:51" ht="12.75">
      <c r="J85" s="41">
        <v>14</v>
      </c>
      <c r="K85" s="44" t="s">
        <v>80</v>
      </c>
      <c r="L85" s="40" t="s">
        <v>121</v>
      </c>
      <c r="M85" s="40" t="s">
        <v>94</v>
      </c>
      <c r="N85" s="43">
        <v>8</v>
      </c>
      <c r="O85" s="42">
        <v>8</v>
      </c>
      <c r="P85" s="42" t="s">
        <v>68</v>
      </c>
      <c r="Q85" s="44" t="s">
        <v>68</v>
      </c>
      <c r="R85" s="13"/>
      <c r="S85" s="28"/>
      <c r="T85" s="13"/>
      <c r="U85" s="13"/>
      <c r="V85" s="13"/>
      <c r="W85" s="43">
        <v>8</v>
      </c>
      <c r="X85" s="42">
        <v>8</v>
      </c>
      <c r="Y85" s="29">
        <v>8</v>
      </c>
      <c r="Z85" s="13"/>
      <c r="AA85" s="28"/>
      <c r="AB85" s="13"/>
      <c r="AC85" s="52"/>
      <c r="AD85" s="9" t="s">
        <v>52</v>
      </c>
      <c r="AE85" s="13" t="s">
        <v>52</v>
      </c>
      <c r="AF85" s="13" t="s">
        <v>52</v>
      </c>
      <c r="AG85" s="13" t="s">
        <v>52</v>
      </c>
      <c r="AH85" s="28" t="s">
        <v>52</v>
      </c>
      <c r="AI85" s="9"/>
      <c r="AJ85" s="13"/>
      <c r="AK85" s="13"/>
      <c r="AL85" s="9"/>
      <c r="AN85" s="13"/>
      <c r="AO85" s="13"/>
      <c r="AP85" s="30"/>
      <c r="AQ85" s="9"/>
      <c r="AS85" s="9"/>
      <c r="AT85" s="13"/>
      <c r="AU85" s="13"/>
      <c r="AV85" s="13"/>
      <c r="AW85" s="13"/>
      <c r="AX85" s="28"/>
      <c r="AY85" s="10"/>
    </row>
    <row r="86" spans="10:51" ht="12.75">
      <c r="J86" s="41">
        <v>15</v>
      </c>
      <c r="K86" s="44" t="s">
        <v>13</v>
      </c>
      <c r="L86" s="42" t="s">
        <v>90</v>
      </c>
      <c r="M86" s="35" t="s">
        <v>86</v>
      </c>
      <c r="N86" s="43">
        <v>9</v>
      </c>
      <c r="O86" s="42">
        <v>9</v>
      </c>
      <c r="P86" s="42" t="s">
        <v>111</v>
      </c>
      <c r="Q86" s="44" t="s">
        <v>111</v>
      </c>
      <c r="R86" s="13"/>
      <c r="S86" s="28"/>
      <c r="T86" s="13"/>
      <c r="U86" s="13"/>
      <c r="V86" s="13"/>
      <c r="W86" s="43">
        <v>9</v>
      </c>
      <c r="X86" s="42">
        <v>9</v>
      </c>
      <c r="Y86" s="29">
        <v>9</v>
      </c>
      <c r="Z86" s="13"/>
      <c r="AA86" s="28"/>
      <c r="AB86" s="13"/>
      <c r="AC86" s="52"/>
      <c r="AD86" s="9" t="s">
        <v>67</v>
      </c>
      <c r="AE86" s="13" t="s">
        <v>67</v>
      </c>
      <c r="AF86" s="13" t="s">
        <v>67</v>
      </c>
      <c r="AG86" s="13" t="s">
        <v>67</v>
      </c>
      <c r="AH86" s="28" t="s">
        <v>67</v>
      </c>
      <c r="AI86" s="9"/>
      <c r="AJ86" s="13"/>
      <c r="AK86" s="13"/>
      <c r="AL86" s="9"/>
      <c r="AN86" s="13"/>
      <c r="AO86" s="13"/>
      <c r="AP86" s="30"/>
      <c r="AQ86" s="9"/>
      <c r="AS86" s="9"/>
      <c r="AT86" s="13"/>
      <c r="AU86" s="13"/>
      <c r="AV86" s="13"/>
      <c r="AW86" s="13"/>
      <c r="AX86" s="28"/>
      <c r="AY86" s="10"/>
    </row>
    <row r="87" spans="10:51" ht="12.75">
      <c r="J87" s="41">
        <v>16</v>
      </c>
      <c r="K87" s="44">
        <v>4</v>
      </c>
      <c r="L87" s="40" t="s">
        <v>84</v>
      </c>
      <c r="M87" s="42" t="s">
        <v>64</v>
      </c>
      <c r="N87" s="43" t="s">
        <v>135</v>
      </c>
      <c r="O87" s="42" t="s">
        <v>135</v>
      </c>
      <c r="P87" s="42" t="s">
        <v>136</v>
      </c>
      <c r="Q87" s="44" t="s">
        <v>136</v>
      </c>
      <c r="R87" s="13"/>
      <c r="S87" s="28"/>
      <c r="T87" s="13"/>
      <c r="U87" s="13"/>
      <c r="V87" s="13"/>
      <c r="W87" s="9"/>
      <c r="X87" s="13"/>
      <c r="Y87" s="51"/>
      <c r="Z87" s="13"/>
      <c r="AA87" s="28"/>
      <c r="AB87" s="13"/>
      <c r="AC87" s="52"/>
      <c r="AD87" s="9" t="s">
        <v>68</v>
      </c>
      <c r="AE87" s="13" t="s">
        <v>68</v>
      </c>
      <c r="AF87" s="13" t="s">
        <v>68</v>
      </c>
      <c r="AG87" s="13" t="s">
        <v>68</v>
      </c>
      <c r="AH87" s="28" t="s">
        <v>68</v>
      </c>
      <c r="AI87" s="9"/>
      <c r="AJ87" s="13"/>
      <c r="AK87" s="13"/>
      <c r="AL87" s="9"/>
      <c r="AN87" s="13"/>
      <c r="AO87" s="13"/>
      <c r="AP87" s="30"/>
      <c r="AQ87" s="9"/>
      <c r="AS87" s="9"/>
      <c r="AT87" s="13"/>
      <c r="AU87" s="13"/>
      <c r="AV87" s="13"/>
      <c r="AW87" s="13"/>
      <c r="AX87" s="28"/>
      <c r="AY87" s="10"/>
    </row>
    <row r="88" spans="10:51" ht="12.75">
      <c r="J88" s="41">
        <v>17</v>
      </c>
      <c r="K88" s="44">
        <v>5</v>
      </c>
      <c r="L88" s="42" t="s">
        <v>101</v>
      </c>
      <c r="M88" s="44" t="s">
        <v>75</v>
      </c>
      <c r="N88" s="43" t="s">
        <v>136</v>
      </c>
      <c r="O88" s="42" t="s">
        <v>136</v>
      </c>
      <c r="P88" s="42"/>
      <c r="Q88" s="44"/>
      <c r="R88" s="13"/>
      <c r="S88" s="28"/>
      <c r="T88" s="13"/>
      <c r="U88" s="13"/>
      <c r="V88" s="13"/>
      <c r="W88" s="9"/>
      <c r="X88" s="13"/>
      <c r="Y88" s="51"/>
      <c r="Z88" s="13"/>
      <c r="AA88" s="28"/>
      <c r="AB88" s="13"/>
      <c r="AC88" s="52"/>
      <c r="AD88" s="9" t="s">
        <v>111</v>
      </c>
      <c r="AE88" s="13" t="s">
        <v>111</v>
      </c>
      <c r="AF88" s="13" t="s">
        <v>111</v>
      </c>
      <c r="AG88" s="13" t="s">
        <v>111</v>
      </c>
      <c r="AH88" s="28" t="s">
        <v>111</v>
      </c>
      <c r="AI88" s="9"/>
      <c r="AJ88" s="13"/>
      <c r="AK88" s="13"/>
      <c r="AL88" s="9"/>
      <c r="AN88" s="13"/>
      <c r="AO88" s="13"/>
      <c r="AP88" s="30"/>
      <c r="AQ88" s="9"/>
      <c r="AS88" s="9"/>
      <c r="AT88" s="13"/>
      <c r="AU88" s="13"/>
      <c r="AV88" s="13"/>
      <c r="AW88" s="13"/>
      <c r="AX88" s="28"/>
      <c r="AY88" s="10"/>
    </row>
    <row r="89" spans="10:51" ht="12.75">
      <c r="J89" s="41">
        <v>18</v>
      </c>
      <c r="K89" s="44">
        <v>6</v>
      </c>
      <c r="L89" s="40" t="s">
        <v>157</v>
      </c>
      <c r="M89" s="42" t="s">
        <v>114</v>
      </c>
      <c r="N89" s="43" t="s">
        <v>121</v>
      </c>
      <c r="O89" s="54" t="s">
        <v>121</v>
      </c>
      <c r="P89" s="45"/>
      <c r="Q89" s="41"/>
      <c r="R89" s="9"/>
      <c r="S89" s="28"/>
      <c r="T89" s="13"/>
      <c r="U89" s="13"/>
      <c r="V89" s="13"/>
      <c r="W89" s="9"/>
      <c r="X89" s="13"/>
      <c r="Y89" s="51"/>
      <c r="Z89" s="13"/>
      <c r="AA89" s="28"/>
      <c r="AB89" s="13"/>
      <c r="AC89" s="52"/>
      <c r="AD89" s="9"/>
      <c r="AE89" s="13"/>
      <c r="AF89" s="13"/>
      <c r="AG89" s="13"/>
      <c r="AH89" s="28"/>
      <c r="AI89" s="9"/>
      <c r="AJ89" s="13"/>
      <c r="AK89" s="13"/>
      <c r="AL89" s="9"/>
      <c r="AN89" s="13"/>
      <c r="AO89" s="13"/>
      <c r="AP89" s="30"/>
      <c r="AQ89" s="9"/>
      <c r="AS89" s="9"/>
      <c r="AT89" s="13"/>
      <c r="AU89" s="13"/>
      <c r="AV89" s="13"/>
      <c r="AW89" s="13"/>
      <c r="AX89" s="28"/>
      <c r="AY89" s="10"/>
    </row>
    <row r="90" spans="10:51" ht="12.75">
      <c r="J90" s="41">
        <v>19</v>
      </c>
      <c r="K90" s="44" t="s">
        <v>18</v>
      </c>
      <c r="L90" s="42" t="s">
        <v>63</v>
      </c>
      <c r="M90" s="40" t="s">
        <v>115</v>
      </c>
      <c r="N90" s="43" t="s">
        <v>152</v>
      </c>
      <c r="O90" s="42" t="s">
        <v>152</v>
      </c>
      <c r="P90" s="45"/>
      <c r="Q90" s="41"/>
      <c r="R90" s="9"/>
      <c r="S90" s="28"/>
      <c r="T90" s="13"/>
      <c r="U90" s="13"/>
      <c r="V90" s="13"/>
      <c r="W90" s="9"/>
      <c r="X90" s="13"/>
      <c r="Y90" s="51"/>
      <c r="Z90" s="13"/>
      <c r="AA90" s="28"/>
      <c r="AB90" s="13"/>
      <c r="AC90" s="52"/>
      <c r="AD90" s="9"/>
      <c r="AE90" s="13"/>
      <c r="AF90" s="13"/>
      <c r="AG90" s="13"/>
      <c r="AH90" s="28"/>
      <c r="AI90" s="9"/>
      <c r="AJ90" s="13"/>
      <c r="AK90" s="13"/>
      <c r="AL90" s="9"/>
      <c r="AN90" s="13"/>
      <c r="AO90" s="13"/>
      <c r="AP90" s="30"/>
      <c r="AQ90" s="9"/>
      <c r="AS90" s="9"/>
      <c r="AT90" s="13"/>
      <c r="AU90" s="13"/>
      <c r="AV90" s="13"/>
      <c r="AW90" s="13"/>
      <c r="AX90" s="28"/>
      <c r="AY90" s="10"/>
    </row>
    <row r="91" spans="10:51" ht="12.75">
      <c r="J91" s="41">
        <v>20</v>
      </c>
      <c r="K91" s="44" t="s">
        <v>59</v>
      </c>
      <c r="L91" s="40" t="s">
        <v>123</v>
      </c>
      <c r="M91" s="42" t="s">
        <v>73</v>
      </c>
      <c r="N91" s="10"/>
      <c r="O91" s="26" t="s">
        <v>158</v>
      </c>
      <c r="P91" s="45"/>
      <c r="Q91" s="41"/>
      <c r="R91" s="9"/>
      <c r="S91" s="28"/>
      <c r="T91" s="13"/>
      <c r="U91" s="13"/>
      <c r="V91" s="13"/>
      <c r="W91" s="9"/>
      <c r="X91" s="13"/>
      <c r="Y91" s="51"/>
      <c r="Z91" s="13"/>
      <c r="AA91" s="28"/>
      <c r="AB91" s="13"/>
      <c r="AC91" s="52"/>
      <c r="AD91" s="9"/>
      <c r="AE91" s="13"/>
      <c r="AF91" s="13"/>
      <c r="AG91" s="13"/>
      <c r="AH91" s="28"/>
      <c r="AI91" s="9"/>
      <c r="AJ91" s="13"/>
      <c r="AK91" s="13"/>
      <c r="AL91" s="9"/>
      <c r="AN91" s="13"/>
      <c r="AO91" s="13"/>
      <c r="AP91" s="30"/>
      <c r="AQ91" s="9"/>
      <c r="AS91" s="9"/>
      <c r="AT91" s="13"/>
      <c r="AU91" s="13"/>
      <c r="AV91" s="13"/>
      <c r="AW91" s="13"/>
      <c r="AX91" s="28"/>
      <c r="AY91" s="10"/>
    </row>
    <row r="92" spans="10:51" ht="12.75">
      <c r="J92" s="41">
        <v>21</v>
      </c>
      <c r="K92" s="44" t="s">
        <v>71</v>
      </c>
      <c r="L92" s="40" t="s">
        <v>124</v>
      </c>
      <c r="M92" s="40" t="s">
        <v>15</v>
      </c>
      <c r="N92" s="10"/>
      <c r="P92" s="45"/>
      <c r="Q92" s="41"/>
      <c r="R92" s="9"/>
      <c r="S92" s="28"/>
      <c r="T92" s="13"/>
      <c r="U92" s="13"/>
      <c r="V92" s="13"/>
      <c r="W92" s="9"/>
      <c r="X92" s="13"/>
      <c r="Y92" s="51"/>
      <c r="Z92" s="13"/>
      <c r="AA92" s="28"/>
      <c r="AB92" s="13"/>
      <c r="AC92" s="52"/>
      <c r="AD92" s="9"/>
      <c r="AE92" s="13"/>
      <c r="AF92" s="13"/>
      <c r="AG92" s="13"/>
      <c r="AH92" s="28"/>
      <c r="AI92" s="9"/>
      <c r="AJ92" s="13"/>
      <c r="AK92" s="13"/>
      <c r="AL92" s="9"/>
      <c r="AN92" s="13"/>
      <c r="AO92" s="13"/>
      <c r="AP92" s="30"/>
      <c r="AQ92" s="9"/>
      <c r="AS92" s="9"/>
      <c r="AT92" s="13"/>
      <c r="AU92" s="13"/>
      <c r="AV92" s="13"/>
      <c r="AW92" s="13"/>
      <c r="AX92" s="28"/>
      <c r="AY92" s="10"/>
    </row>
    <row r="93" spans="10:51" ht="12.75">
      <c r="J93" s="41">
        <v>22</v>
      </c>
      <c r="K93" s="44" t="s">
        <v>10</v>
      </c>
      <c r="L93" s="40" t="s">
        <v>72</v>
      </c>
      <c r="M93" s="40" t="s">
        <v>91</v>
      </c>
      <c r="N93" s="10"/>
      <c r="P93" s="45"/>
      <c r="Q93" s="41"/>
      <c r="R93" s="9"/>
      <c r="S93" s="28"/>
      <c r="T93" s="13"/>
      <c r="U93" s="13"/>
      <c r="V93" s="13"/>
      <c r="W93" s="9"/>
      <c r="X93" s="13"/>
      <c r="Y93" s="51"/>
      <c r="Z93" s="13"/>
      <c r="AA93" s="28"/>
      <c r="AB93" s="13"/>
      <c r="AC93" s="52"/>
      <c r="AD93" s="9"/>
      <c r="AE93" s="13"/>
      <c r="AF93" s="13"/>
      <c r="AG93" s="13"/>
      <c r="AH93" s="28"/>
      <c r="AI93" s="9"/>
      <c r="AJ93" s="13"/>
      <c r="AK93" s="13"/>
      <c r="AL93" s="9"/>
      <c r="AN93" s="13"/>
      <c r="AO93" s="13"/>
      <c r="AP93" s="30"/>
      <c r="AQ93" s="9"/>
      <c r="AS93" s="9"/>
      <c r="AT93" s="13"/>
      <c r="AU93" s="13"/>
      <c r="AV93" s="13"/>
      <c r="AW93" s="13"/>
      <c r="AX93" s="28"/>
      <c r="AY93" s="10"/>
    </row>
    <row r="94" spans="10:51" ht="12.75">
      <c r="J94" s="41">
        <v>23</v>
      </c>
      <c r="K94" s="46" t="s">
        <v>107</v>
      </c>
      <c r="L94" s="40" t="s">
        <v>100</v>
      </c>
      <c r="M94" s="40" t="s">
        <v>85</v>
      </c>
      <c r="N94" s="43"/>
      <c r="O94" s="42"/>
      <c r="P94" s="45"/>
      <c r="Q94" s="41"/>
      <c r="R94" s="9"/>
      <c r="S94" s="28"/>
      <c r="T94" s="13"/>
      <c r="U94" s="13"/>
      <c r="V94" s="13"/>
      <c r="W94" s="9"/>
      <c r="X94" s="13"/>
      <c r="Y94" s="51"/>
      <c r="Z94" s="13"/>
      <c r="AA94" s="28"/>
      <c r="AB94" s="13"/>
      <c r="AC94" s="52"/>
      <c r="AD94" s="9"/>
      <c r="AE94" s="13"/>
      <c r="AF94" s="13"/>
      <c r="AG94" s="13"/>
      <c r="AH94" s="28"/>
      <c r="AI94" s="9"/>
      <c r="AJ94" s="13"/>
      <c r="AK94" s="13"/>
      <c r="AL94" s="9"/>
      <c r="AM94" s="13"/>
      <c r="AN94" s="13"/>
      <c r="AO94" s="13"/>
      <c r="AP94" s="30"/>
      <c r="AQ94" s="9"/>
      <c r="AS94" s="9"/>
      <c r="AT94" s="13"/>
      <c r="AU94" s="13"/>
      <c r="AV94" s="13"/>
      <c r="AW94" s="13"/>
      <c r="AX94" s="28"/>
      <c r="AY94" s="10"/>
    </row>
    <row r="95" spans="10:51" ht="12.75">
      <c r="J95" s="41">
        <v>24</v>
      </c>
      <c r="K95" s="44" t="s">
        <v>11</v>
      </c>
      <c r="L95" s="40" t="s">
        <v>122</v>
      </c>
      <c r="M95" s="40" t="s">
        <v>102</v>
      </c>
      <c r="N95" s="43"/>
      <c r="O95" s="42"/>
      <c r="P95" s="45"/>
      <c r="Q95" s="41"/>
      <c r="R95" s="9"/>
      <c r="S95" s="28"/>
      <c r="T95" s="13"/>
      <c r="U95" s="13"/>
      <c r="V95" s="13"/>
      <c r="W95" s="9"/>
      <c r="X95" s="13"/>
      <c r="Y95" s="51"/>
      <c r="Z95" s="13"/>
      <c r="AA95" s="28"/>
      <c r="AB95" s="13"/>
      <c r="AC95" s="52"/>
      <c r="AD95" s="9"/>
      <c r="AE95" s="13"/>
      <c r="AF95" s="13"/>
      <c r="AG95" s="13"/>
      <c r="AH95" s="28"/>
      <c r="AI95" s="9"/>
      <c r="AJ95" s="13"/>
      <c r="AK95" s="13"/>
      <c r="AL95" s="9"/>
      <c r="AM95" s="13"/>
      <c r="AN95" s="13"/>
      <c r="AO95" s="13"/>
      <c r="AP95" s="30"/>
      <c r="AQ95" s="9"/>
      <c r="AS95" s="9"/>
      <c r="AT95" s="13"/>
      <c r="AU95" s="13"/>
      <c r="AV95" s="13"/>
      <c r="AW95" s="13"/>
      <c r="AX95" s="28"/>
      <c r="AY95" s="10"/>
    </row>
    <row r="96" spans="10:51" ht="12.75">
      <c r="J96" s="41">
        <v>25</v>
      </c>
      <c r="K96" s="44">
        <v>1</v>
      </c>
      <c r="L96" s="41"/>
      <c r="M96" s="42" t="s">
        <v>62</v>
      </c>
      <c r="N96" s="43"/>
      <c r="O96" s="42"/>
      <c r="P96" s="45"/>
      <c r="Q96" s="41"/>
      <c r="R96" s="9"/>
      <c r="S96" s="28"/>
      <c r="T96" s="13"/>
      <c r="U96" s="13"/>
      <c r="V96" s="13"/>
      <c r="W96" s="9"/>
      <c r="X96" s="13"/>
      <c r="Y96" s="51"/>
      <c r="Z96" s="13"/>
      <c r="AA96" s="28"/>
      <c r="AB96" s="13"/>
      <c r="AC96" s="52"/>
      <c r="AD96" s="9"/>
      <c r="AE96" s="13"/>
      <c r="AF96" s="13"/>
      <c r="AG96" s="13"/>
      <c r="AH96" s="28"/>
      <c r="AI96" s="9"/>
      <c r="AJ96" s="13"/>
      <c r="AK96" s="13"/>
      <c r="AL96" s="9"/>
      <c r="AM96" s="13"/>
      <c r="AN96" s="13"/>
      <c r="AO96" s="13"/>
      <c r="AP96" s="30"/>
      <c r="AQ96" s="9"/>
      <c r="AS96" s="9"/>
      <c r="AT96" s="13"/>
      <c r="AU96" s="13"/>
      <c r="AV96" s="13"/>
      <c r="AW96" s="13"/>
      <c r="AX96" s="28"/>
      <c r="AY96" s="10"/>
    </row>
    <row r="97" spans="10:51" ht="12.75">
      <c r="J97" s="41">
        <v>26</v>
      </c>
      <c r="K97" s="44">
        <v>2</v>
      </c>
      <c r="L97" s="41"/>
      <c r="M97" s="42" t="s">
        <v>65</v>
      </c>
      <c r="N97" s="43"/>
      <c r="O97" s="42"/>
      <c r="P97" s="45"/>
      <c r="Q97" s="41"/>
      <c r="R97" s="9"/>
      <c r="S97" s="28"/>
      <c r="T97" s="13"/>
      <c r="U97" s="13"/>
      <c r="V97" s="13"/>
      <c r="W97" s="9"/>
      <c r="X97" s="13"/>
      <c r="Y97" s="28"/>
      <c r="Z97" s="13"/>
      <c r="AA97" s="28"/>
      <c r="AB97" s="13"/>
      <c r="AC97" s="52"/>
      <c r="AD97" s="9"/>
      <c r="AE97" s="13"/>
      <c r="AF97" s="13"/>
      <c r="AG97" s="13"/>
      <c r="AH97" s="28"/>
      <c r="AI97" s="9"/>
      <c r="AJ97" s="13"/>
      <c r="AK97" s="13"/>
      <c r="AL97" s="9"/>
      <c r="AM97" s="13"/>
      <c r="AN97" s="13"/>
      <c r="AO97" s="13"/>
      <c r="AP97" s="30"/>
      <c r="AQ97" s="9"/>
      <c r="AS97" s="9"/>
      <c r="AT97" s="13"/>
      <c r="AU97" s="13"/>
      <c r="AV97" s="13"/>
      <c r="AW97" s="13"/>
      <c r="AX97" s="28"/>
      <c r="AY97" s="10"/>
    </row>
    <row r="98" spans="10:51" ht="12.75">
      <c r="J98" s="41">
        <v>27</v>
      </c>
      <c r="K98" s="44">
        <v>3</v>
      </c>
      <c r="L98" s="41"/>
      <c r="M98" s="42" t="s">
        <v>74</v>
      </c>
      <c r="N98" s="43"/>
      <c r="O98" s="42"/>
      <c r="P98" s="45"/>
      <c r="Q98" s="41"/>
      <c r="R98" s="9"/>
      <c r="S98" s="28"/>
      <c r="T98" s="13"/>
      <c r="U98" s="13"/>
      <c r="V98" s="13"/>
      <c r="W98" s="9"/>
      <c r="X98" s="13"/>
      <c r="Y98" s="28"/>
      <c r="Z98" s="13"/>
      <c r="AA98" s="28"/>
      <c r="AB98" s="13"/>
      <c r="AC98" s="52"/>
      <c r="AD98" s="9"/>
      <c r="AE98" s="13"/>
      <c r="AF98" s="13"/>
      <c r="AG98" s="13"/>
      <c r="AH98" s="28"/>
      <c r="AI98" s="9"/>
      <c r="AJ98" s="13"/>
      <c r="AK98" s="13"/>
      <c r="AL98" s="9"/>
      <c r="AM98" s="13"/>
      <c r="AN98" s="13"/>
      <c r="AO98" s="13"/>
      <c r="AP98" s="30"/>
      <c r="AQ98" s="9"/>
      <c r="AS98" s="9"/>
      <c r="AT98" s="13"/>
      <c r="AU98" s="13"/>
      <c r="AV98" s="13"/>
      <c r="AW98" s="13"/>
      <c r="AX98" s="28"/>
      <c r="AY98" s="10"/>
    </row>
    <row r="99" spans="10:51" ht="12.75">
      <c r="J99" s="41">
        <v>28</v>
      </c>
      <c r="K99" s="46" t="s">
        <v>16</v>
      </c>
      <c r="L99" s="41"/>
      <c r="M99" s="40" t="s">
        <v>55</v>
      </c>
      <c r="N99" s="43"/>
      <c r="O99" s="42"/>
      <c r="P99" s="42"/>
      <c r="Q99" s="42"/>
      <c r="R99" s="9"/>
      <c r="S99" s="28"/>
      <c r="T99" s="13"/>
      <c r="U99" s="13"/>
      <c r="V99" s="13"/>
      <c r="W99" s="9"/>
      <c r="X99" s="13"/>
      <c r="Y99" s="28"/>
      <c r="Z99" s="13"/>
      <c r="AA99" s="28"/>
      <c r="AB99" s="13"/>
      <c r="AC99" s="52"/>
      <c r="AD99" s="9"/>
      <c r="AE99" s="13"/>
      <c r="AF99" s="13"/>
      <c r="AG99" s="13"/>
      <c r="AH99" s="28"/>
      <c r="AI99" s="9"/>
      <c r="AJ99" s="13"/>
      <c r="AK99" s="13"/>
      <c r="AL99" s="9"/>
      <c r="AM99" s="13"/>
      <c r="AN99" s="13"/>
      <c r="AO99" s="13"/>
      <c r="AP99" s="30"/>
      <c r="AQ99" s="9"/>
      <c r="AS99" s="9"/>
      <c r="AT99" s="13"/>
      <c r="AU99" s="13"/>
      <c r="AV99" s="13"/>
      <c r="AW99" s="13"/>
      <c r="AX99" s="28"/>
      <c r="AY99" s="10"/>
    </row>
    <row r="100" spans="10:51" ht="12.75">
      <c r="J100" s="41">
        <v>29</v>
      </c>
      <c r="K100" s="44" t="s">
        <v>81</v>
      </c>
      <c r="L100" s="41"/>
      <c r="M100" s="40" t="s">
        <v>56</v>
      </c>
      <c r="N100" s="43"/>
      <c r="O100" s="42"/>
      <c r="P100" s="42"/>
      <c r="Q100" s="44"/>
      <c r="R100" s="13"/>
      <c r="S100" s="28"/>
      <c r="T100" s="13"/>
      <c r="U100" s="13"/>
      <c r="V100" s="13"/>
      <c r="W100" s="9"/>
      <c r="X100" s="13"/>
      <c r="Y100" s="28"/>
      <c r="Z100" s="13"/>
      <c r="AA100" s="28"/>
      <c r="AB100" s="13"/>
      <c r="AC100" s="52"/>
      <c r="AD100" s="9"/>
      <c r="AE100" s="13"/>
      <c r="AF100" s="13"/>
      <c r="AG100" s="13"/>
      <c r="AH100" s="28"/>
      <c r="AI100" s="9"/>
      <c r="AJ100" s="13"/>
      <c r="AK100" s="13"/>
      <c r="AL100" s="9"/>
      <c r="AM100" s="13"/>
      <c r="AN100" s="13"/>
      <c r="AO100" s="13"/>
      <c r="AP100" s="30"/>
      <c r="AQ100" s="9"/>
      <c r="AS100" s="9"/>
      <c r="AT100" s="13"/>
      <c r="AU100" s="13"/>
      <c r="AV100" s="13"/>
      <c r="AW100" s="13"/>
      <c r="AX100" s="28"/>
      <c r="AY100" s="10"/>
    </row>
    <row r="101" spans="10:51" ht="12.75">
      <c r="J101" s="41">
        <v>30</v>
      </c>
      <c r="K101" s="44">
        <v>0</v>
      </c>
      <c r="L101" s="41"/>
      <c r="M101" s="26" t="s">
        <v>159</v>
      </c>
      <c r="N101" s="43"/>
      <c r="O101" s="42"/>
      <c r="P101" s="42"/>
      <c r="Q101" s="44"/>
      <c r="R101" s="13"/>
      <c r="S101" s="28"/>
      <c r="T101" s="13"/>
      <c r="U101" s="13"/>
      <c r="V101" s="13"/>
      <c r="W101" s="9"/>
      <c r="X101" s="13"/>
      <c r="Y101" s="28"/>
      <c r="Z101" s="13"/>
      <c r="AA101" s="28"/>
      <c r="AB101" s="13"/>
      <c r="AC101" s="52"/>
      <c r="AD101" s="9"/>
      <c r="AE101" s="13"/>
      <c r="AF101" s="13"/>
      <c r="AG101" s="13"/>
      <c r="AH101" s="28"/>
      <c r="AI101" s="9"/>
      <c r="AJ101" s="13"/>
      <c r="AK101" s="13"/>
      <c r="AL101" s="9"/>
      <c r="AM101" s="13"/>
      <c r="AN101" s="13"/>
      <c r="AO101" s="13"/>
      <c r="AP101" s="30"/>
      <c r="AQ101" s="9"/>
      <c r="AS101" s="9"/>
      <c r="AT101" s="13"/>
      <c r="AU101" s="13"/>
      <c r="AV101" s="13"/>
      <c r="AW101" s="13"/>
      <c r="AX101" s="28"/>
      <c r="AY101" s="10"/>
    </row>
    <row r="102" spans="10:51" ht="12.75">
      <c r="J102" s="41">
        <v>31</v>
      </c>
      <c r="K102" s="44" t="s">
        <v>20</v>
      </c>
      <c r="L102" s="41"/>
      <c r="M102" s="40" t="s">
        <v>116</v>
      </c>
      <c r="N102" s="43"/>
      <c r="O102" s="42"/>
      <c r="P102" s="42"/>
      <c r="Q102" s="44"/>
      <c r="R102" s="13"/>
      <c r="S102" s="28"/>
      <c r="T102" s="13"/>
      <c r="U102" s="13"/>
      <c r="V102" s="13"/>
      <c r="W102" s="9"/>
      <c r="X102" s="13"/>
      <c r="Y102" s="28"/>
      <c r="Z102" s="13"/>
      <c r="AA102" s="28"/>
      <c r="AB102" s="13"/>
      <c r="AC102" s="52"/>
      <c r="AD102" s="9"/>
      <c r="AE102" s="13"/>
      <c r="AF102" s="13"/>
      <c r="AG102" s="13"/>
      <c r="AH102" s="28"/>
      <c r="AI102" s="9"/>
      <c r="AJ102" s="13"/>
      <c r="AK102" s="13"/>
      <c r="AL102" s="9"/>
      <c r="AM102" s="13"/>
      <c r="AN102" s="13"/>
      <c r="AO102" s="13"/>
      <c r="AP102" s="30"/>
      <c r="AQ102" s="9"/>
      <c r="AS102" s="9"/>
      <c r="AT102" s="13"/>
      <c r="AU102" s="13"/>
      <c r="AV102" s="13"/>
      <c r="AW102" s="13"/>
      <c r="AX102" s="28"/>
      <c r="AY102" s="10"/>
    </row>
    <row r="103" spans="10:51" ht="12.75">
      <c r="J103" s="41">
        <v>32</v>
      </c>
      <c r="K103" s="33" t="s">
        <v>158</v>
      </c>
      <c r="L103" s="41"/>
      <c r="M103" s="41"/>
      <c r="N103" s="43"/>
      <c r="O103" s="42"/>
      <c r="P103" s="42"/>
      <c r="Q103" s="44"/>
      <c r="R103" s="13"/>
      <c r="S103" s="28"/>
      <c r="T103" s="13"/>
      <c r="U103" s="13"/>
      <c r="V103" s="13"/>
      <c r="W103" s="9"/>
      <c r="X103" s="13"/>
      <c r="Y103" s="28"/>
      <c r="Z103" s="13"/>
      <c r="AA103" s="28"/>
      <c r="AB103" s="13"/>
      <c r="AC103" s="52"/>
      <c r="AD103" s="9"/>
      <c r="AE103" s="13"/>
      <c r="AF103" s="13"/>
      <c r="AG103" s="13"/>
      <c r="AH103" s="28"/>
      <c r="AI103" s="9"/>
      <c r="AJ103" s="13"/>
      <c r="AK103" s="13"/>
      <c r="AL103" s="9"/>
      <c r="AM103" s="13"/>
      <c r="AN103" s="13"/>
      <c r="AO103" s="13"/>
      <c r="AP103" s="30"/>
      <c r="AQ103" s="9"/>
      <c r="AS103" s="9"/>
      <c r="AT103" s="13"/>
      <c r="AU103" s="13"/>
      <c r="AV103" s="13"/>
      <c r="AW103" s="13"/>
      <c r="AX103" s="28"/>
      <c r="AY103" s="10"/>
    </row>
    <row r="104" spans="10:51" ht="12.75">
      <c r="J104" s="41">
        <v>33</v>
      </c>
      <c r="K104" s="44" t="s">
        <v>17</v>
      </c>
      <c r="L104" s="41"/>
      <c r="M104" s="41"/>
      <c r="N104" s="43"/>
      <c r="O104" s="42"/>
      <c r="P104" s="42"/>
      <c r="Q104" s="44"/>
      <c r="R104" s="13"/>
      <c r="S104" s="28"/>
      <c r="T104" s="13"/>
      <c r="U104" s="13"/>
      <c r="V104" s="13"/>
      <c r="W104" s="9"/>
      <c r="X104" s="13"/>
      <c r="Y104" s="28"/>
      <c r="Z104" s="13"/>
      <c r="AA104" s="28"/>
      <c r="AB104" s="13"/>
      <c r="AC104" s="52"/>
      <c r="AD104" s="9"/>
      <c r="AE104" s="13"/>
      <c r="AF104" s="13"/>
      <c r="AG104" s="13"/>
      <c r="AH104" s="28"/>
      <c r="AI104" s="9"/>
      <c r="AJ104" s="13"/>
      <c r="AK104" s="13"/>
      <c r="AL104" s="9"/>
      <c r="AM104" s="13"/>
      <c r="AN104" s="13"/>
      <c r="AO104" s="13"/>
      <c r="AP104" s="30"/>
      <c r="AQ104" s="9"/>
      <c r="AS104" s="9"/>
      <c r="AT104" s="13"/>
      <c r="AU104" s="13"/>
      <c r="AV104" s="13"/>
      <c r="AW104" s="13"/>
      <c r="AX104" s="28"/>
      <c r="AY104" s="10"/>
    </row>
    <row r="105" spans="10:51" ht="12.75">
      <c r="J105" s="41">
        <v>34</v>
      </c>
      <c r="K105" s="41"/>
      <c r="L105" s="47"/>
      <c r="M105" s="41"/>
      <c r="N105" s="43"/>
      <c r="O105" s="42"/>
      <c r="P105" s="42"/>
      <c r="Q105" s="44"/>
      <c r="R105" s="13"/>
      <c r="S105" s="28"/>
      <c r="T105" s="13"/>
      <c r="U105" s="13"/>
      <c r="V105" s="13"/>
      <c r="W105" s="9"/>
      <c r="X105" s="13"/>
      <c r="Y105" s="28"/>
      <c r="Z105" s="13"/>
      <c r="AA105" s="28"/>
      <c r="AB105" s="13"/>
      <c r="AC105" s="52"/>
      <c r="AD105" s="9"/>
      <c r="AE105" s="13"/>
      <c r="AF105" s="13"/>
      <c r="AG105" s="13"/>
      <c r="AH105" s="28"/>
      <c r="AI105" s="9"/>
      <c r="AJ105" s="13"/>
      <c r="AK105" s="13"/>
      <c r="AL105" s="9"/>
      <c r="AM105" s="13"/>
      <c r="AN105" s="13"/>
      <c r="AO105" s="13"/>
      <c r="AP105" s="30"/>
      <c r="AQ105" s="9"/>
      <c r="AS105" s="9"/>
      <c r="AT105" s="13"/>
      <c r="AU105" s="13"/>
      <c r="AV105" s="13"/>
      <c r="AW105" s="13"/>
      <c r="AX105" s="28"/>
      <c r="AY105" s="10"/>
    </row>
    <row r="106" spans="10:51" ht="12.75">
      <c r="J106" s="41">
        <v>35</v>
      </c>
      <c r="K106" s="41"/>
      <c r="L106" s="47"/>
      <c r="M106" s="41"/>
      <c r="N106" s="43"/>
      <c r="O106" s="42"/>
      <c r="P106" s="42"/>
      <c r="Q106" s="44"/>
      <c r="R106" s="13"/>
      <c r="S106" s="28"/>
      <c r="T106" s="13"/>
      <c r="U106" s="13"/>
      <c r="V106" s="13"/>
      <c r="W106" s="9"/>
      <c r="X106" s="13"/>
      <c r="Y106" s="28"/>
      <c r="Z106" s="13"/>
      <c r="AA106" s="28"/>
      <c r="AB106" s="13"/>
      <c r="AC106" s="52"/>
      <c r="AD106" s="9"/>
      <c r="AE106" s="13"/>
      <c r="AF106" s="13"/>
      <c r="AG106" s="13"/>
      <c r="AH106" s="28"/>
      <c r="AI106" s="9"/>
      <c r="AJ106" s="13"/>
      <c r="AK106" s="13"/>
      <c r="AL106" s="9"/>
      <c r="AM106" s="13"/>
      <c r="AN106" s="13"/>
      <c r="AO106" s="13"/>
      <c r="AP106" s="30"/>
      <c r="AQ106" s="9"/>
      <c r="AS106" s="9"/>
      <c r="AT106" s="13"/>
      <c r="AU106" s="13"/>
      <c r="AV106" s="13"/>
      <c r="AW106" s="13"/>
      <c r="AX106" s="28"/>
      <c r="AY106" s="10"/>
    </row>
    <row r="107" spans="10:51" ht="12.75">
      <c r="J107" s="41">
        <v>36</v>
      </c>
      <c r="K107" s="48"/>
      <c r="L107" s="45"/>
      <c r="M107" s="41"/>
      <c r="N107" s="43"/>
      <c r="O107" s="42"/>
      <c r="P107" s="42"/>
      <c r="Q107" s="44"/>
      <c r="R107" s="13"/>
      <c r="S107" s="28"/>
      <c r="T107" s="13"/>
      <c r="U107" s="13"/>
      <c r="V107" s="13"/>
      <c r="W107" s="9"/>
      <c r="X107" s="13"/>
      <c r="Y107" s="28"/>
      <c r="Z107" s="13"/>
      <c r="AA107" s="28"/>
      <c r="AB107" s="13"/>
      <c r="AC107" s="52"/>
      <c r="AD107" s="9"/>
      <c r="AE107" s="13"/>
      <c r="AF107" s="13"/>
      <c r="AG107" s="13"/>
      <c r="AH107" s="28"/>
      <c r="AI107" s="9"/>
      <c r="AJ107" s="13"/>
      <c r="AK107" s="13"/>
      <c r="AL107" s="9"/>
      <c r="AM107" s="13"/>
      <c r="AN107" s="13"/>
      <c r="AO107" s="13"/>
      <c r="AP107" s="30"/>
      <c r="AQ107" s="9"/>
      <c r="AR107" s="2"/>
      <c r="AS107" s="9"/>
      <c r="AT107" s="13"/>
      <c r="AU107" s="13"/>
      <c r="AV107" s="13"/>
      <c r="AW107" s="13"/>
      <c r="AX107" s="28"/>
      <c r="AY107" s="10"/>
    </row>
    <row r="108" spans="11:50" ht="12.75">
      <c r="K108" s="28"/>
      <c r="L108" s="13"/>
      <c r="M108" s="13"/>
      <c r="N108" s="9"/>
      <c r="O108" s="13"/>
      <c r="P108" s="13"/>
      <c r="Q108" s="28"/>
      <c r="R108" s="13"/>
      <c r="S108" s="28"/>
      <c r="T108" s="13"/>
      <c r="U108" s="13"/>
      <c r="V108" s="13"/>
      <c r="W108" s="9"/>
      <c r="X108" s="13"/>
      <c r="Y108" s="28"/>
      <c r="Z108" s="13"/>
      <c r="AA108" s="28"/>
      <c r="AB108" s="13"/>
      <c r="AC108" s="52"/>
      <c r="AD108" s="9"/>
      <c r="AE108" s="13"/>
      <c r="AF108" s="13"/>
      <c r="AG108" s="13"/>
      <c r="AH108" s="28"/>
      <c r="AI108" s="9"/>
      <c r="AJ108" s="13"/>
      <c r="AK108" s="13"/>
      <c r="AL108" s="9"/>
      <c r="AM108" s="13"/>
      <c r="AN108" s="13"/>
      <c r="AO108" s="13"/>
      <c r="AP108" s="30"/>
      <c r="AQ108" s="10"/>
      <c r="AR108" s="51"/>
      <c r="AS108" s="9"/>
      <c r="AT108" s="13"/>
      <c r="AU108" s="13"/>
      <c r="AV108" s="13"/>
      <c r="AW108" s="13"/>
      <c r="AX108" s="28"/>
    </row>
    <row r="109" spans="11:51" ht="12.75">
      <c r="K109" s="28">
        <v>33</v>
      </c>
      <c r="L109" s="13">
        <v>24</v>
      </c>
      <c r="M109" s="13">
        <v>31</v>
      </c>
      <c r="N109" s="9">
        <v>19</v>
      </c>
      <c r="O109" s="13">
        <v>20</v>
      </c>
      <c r="P109" s="13">
        <v>16</v>
      </c>
      <c r="Q109" s="28">
        <v>16</v>
      </c>
      <c r="R109" s="13">
        <v>10</v>
      </c>
      <c r="S109" s="28">
        <v>10</v>
      </c>
      <c r="T109" s="13">
        <v>11</v>
      </c>
      <c r="U109" s="13">
        <v>11</v>
      </c>
      <c r="V109" s="13">
        <v>11</v>
      </c>
      <c r="W109" s="9">
        <v>15</v>
      </c>
      <c r="X109" s="13">
        <v>15</v>
      </c>
      <c r="Y109" s="28">
        <v>15</v>
      </c>
      <c r="Z109" s="13">
        <v>3</v>
      </c>
      <c r="AA109" s="28">
        <v>3</v>
      </c>
      <c r="AB109" s="13">
        <v>7</v>
      </c>
      <c r="AC109" s="53">
        <v>5</v>
      </c>
      <c r="AD109" s="9">
        <v>17</v>
      </c>
      <c r="AE109" s="13">
        <v>17</v>
      </c>
      <c r="AF109" s="13">
        <v>17</v>
      </c>
      <c r="AG109" s="13">
        <v>68</v>
      </c>
      <c r="AH109" s="28">
        <v>68</v>
      </c>
      <c r="AI109" s="9">
        <v>11</v>
      </c>
      <c r="AJ109" s="13">
        <v>11</v>
      </c>
      <c r="AK109" s="13">
        <v>11</v>
      </c>
      <c r="AL109" s="9">
        <v>10</v>
      </c>
      <c r="AM109" s="13">
        <v>10</v>
      </c>
      <c r="AN109" s="13">
        <v>10</v>
      </c>
      <c r="AO109" s="13">
        <v>10</v>
      </c>
      <c r="AP109" s="30">
        <v>12</v>
      </c>
      <c r="AQ109" s="9">
        <v>11</v>
      </c>
      <c r="AR109" s="29">
        <v>11</v>
      </c>
      <c r="AS109" s="9">
        <v>10</v>
      </c>
      <c r="AT109" s="13">
        <v>10</v>
      </c>
      <c r="AU109" s="13">
        <v>10</v>
      </c>
      <c r="AV109" s="13">
        <v>40</v>
      </c>
      <c r="AW109" s="13">
        <v>40</v>
      </c>
      <c r="AX109" s="28">
        <v>10</v>
      </c>
      <c r="AY109" s="13">
        <f>SUM(K109:AX109)</f>
        <v>689</v>
      </c>
    </row>
    <row r="110" spans="11:51" ht="12.75">
      <c r="K110" s="28"/>
      <c r="L110" s="13"/>
      <c r="M110" s="13"/>
      <c r="N110" s="9"/>
      <c r="O110" s="13"/>
      <c r="P110" s="13"/>
      <c r="Q110" s="28"/>
      <c r="R110" s="13"/>
      <c r="S110" s="28"/>
      <c r="T110" s="13"/>
      <c r="U110" s="13"/>
      <c r="V110" s="13"/>
      <c r="W110" s="9"/>
      <c r="X110" s="13"/>
      <c r="Y110" s="28"/>
      <c r="Z110" s="13"/>
      <c r="AA110" s="28"/>
      <c r="AB110" s="13"/>
      <c r="AC110" s="52"/>
      <c r="AD110" s="9"/>
      <c r="AE110" s="13"/>
      <c r="AF110" s="13"/>
      <c r="AG110" s="13"/>
      <c r="AH110" s="28"/>
      <c r="AI110" s="9"/>
      <c r="AJ110" s="13"/>
      <c r="AK110" s="13"/>
      <c r="AL110" s="9"/>
      <c r="AM110" s="13"/>
      <c r="AN110" s="13"/>
      <c r="AO110" s="13"/>
      <c r="AP110" s="30"/>
      <c r="AQ110" s="10"/>
      <c r="AR110" s="51"/>
      <c r="AS110" s="9"/>
      <c r="AT110" s="13"/>
      <c r="AU110" s="13"/>
      <c r="AV110" s="13"/>
      <c r="AW110" s="13"/>
      <c r="AX110" s="28"/>
      <c r="AY110" s="13"/>
    </row>
    <row r="111" spans="11:51" ht="12.75">
      <c r="K111" s="28">
        <f>K109</f>
        <v>33</v>
      </c>
      <c r="L111" s="13"/>
      <c r="M111" s="13">
        <f>SUM(L109:M109)</f>
        <v>55</v>
      </c>
      <c r="N111" s="9"/>
      <c r="O111" s="13"/>
      <c r="P111" s="13"/>
      <c r="Q111" s="28">
        <f>SUM(N109:Q109)</f>
        <v>71</v>
      </c>
      <c r="R111" s="13"/>
      <c r="S111" s="28">
        <f>SUM(R109:S109)</f>
        <v>20</v>
      </c>
      <c r="T111" s="13"/>
      <c r="U111" s="13"/>
      <c r="V111" s="13">
        <f>SUM(T109:V109)</f>
        <v>33</v>
      </c>
      <c r="W111" s="9"/>
      <c r="X111" s="13"/>
      <c r="Y111" s="28">
        <f>SUM(W109:Y109)</f>
        <v>45</v>
      </c>
      <c r="Z111" s="13"/>
      <c r="AA111" s="28">
        <f>SUM(Z109:AA109)</f>
        <v>6</v>
      </c>
      <c r="AB111" s="13">
        <f>AB109</f>
        <v>7</v>
      </c>
      <c r="AC111" s="30">
        <f>AC109</f>
        <v>5</v>
      </c>
      <c r="AD111" s="9"/>
      <c r="AE111" s="13"/>
      <c r="AF111" s="13"/>
      <c r="AG111" s="13"/>
      <c r="AH111" s="28">
        <f>SUM(AD109:AH109)</f>
        <v>187</v>
      </c>
      <c r="AI111" s="9"/>
      <c r="AJ111" s="13"/>
      <c r="AK111" s="13">
        <f>SUM(AI109:AK109)</f>
        <v>33</v>
      </c>
      <c r="AL111" s="9"/>
      <c r="AM111" s="13"/>
      <c r="AN111" s="13"/>
      <c r="AO111" s="13">
        <f>SUM(AL109:AO109)</f>
        <v>40</v>
      </c>
      <c r="AP111" s="30">
        <f>AP109</f>
        <v>12</v>
      </c>
      <c r="AQ111" s="10"/>
      <c r="AR111" s="28">
        <f>SUM(AQ109:AR109)</f>
        <v>22</v>
      </c>
      <c r="AS111" s="9"/>
      <c r="AT111" s="13"/>
      <c r="AU111" s="13"/>
      <c r="AV111" s="13"/>
      <c r="AW111" s="13"/>
      <c r="AX111" s="28">
        <f>SUM(AS109:AX109)</f>
        <v>120</v>
      </c>
      <c r="AY111" s="13"/>
    </row>
    <row r="112" spans="11:51" ht="12.75">
      <c r="K112" s="28"/>
      <c r="L112" s="13"/>
      <c r="M112" s="13"/>
      <c r="N112" s="9"/>
      <c r="O112" s="13"/>
      <c r="P112" s="13"/>
      <c r="Q112" s="28"/>
      <c r="R112" s="13"/>
      <c r="S112" s="28"/>
      <c r="T112" s="13"/>
      <c r="U112" s="13"/>
      <c r="V112" s="13"/>
      <c r="W112" s="9"/>
      <c r="X112" s="13"/>
      <c r="Y112" s="28"/>
      <c r="Z112" s="13"/>
      <c r="AA112" s="28"/>
      <c r="AB112" s="13"/>
      <c r="AC112" s="30"/>
      <c r="AD112" s="9"/>
      <c r="AE112" s="13"/>
      <c r="AF112" s="13"/>
      <c r="AG112" s="13"/>
      <c r="AH112" s="28"/>
      <c r="AI112" s="9"/>
      <c r="AJ112" s="13"/>
      <c r="AK112" s="13"/>
      <c r="AL112" s="9"/>
      <c r="AM112" s="13"/>
      <c r="AN112" s="13"/>
      <c r="AO112" s="13"/>
      <c r="AP112" s="30"/>
      <c r="AQ112" s="10"/>
      <c r="AR112" s="28"/>
      <c r="AS112" s="9"/>
      <c r="AT112" s="13"/>
      <c r="AU112" s="13"/>
      <c r="AV112" s="13"/>
      <c r="AW112" s="13"/>
      <c r="AX112" s="28"/>
      <c r="AY112" s="13"/>
    </row>
    <row r="113" spans="11:51" ht="12.75">
      <c r="K113" s="28">
        <f>K111</f>
        <v>33</v>
      </c>
      <c r="L113" s="13"/>
      <c r="M113" s="13">
        <f>2*M111</f>
        <v>110</v>
      </c>
      <c r="N113" s="9"/>
      <c r="O113" s="13"/>
      <c r="P113" s="13"/>
      <c r="Q113" s="28">
        <f>2*Q111</f>
        <v>142</v>
      </c>
      <c r="R113" s="13"/>
      <c r="S113" s="28">
        <f>3*S111</f>
        <v>60</v>
      </c>
      <c r="T113" s="13"/>
      <c r="U113" s="13"/>
      <c r="V113" s="13">
        <f>3*V111</f>
        <v>99</v>
      </c>
      <c r="W113" s="9"/>
      <c r="X113" s="13"/>
      <c r="Y113" s="28">
        <f>3*Y111</f>
        <v>135</v>
      </c>
      <c r="Z113" s="13"/>
      <c r="AA113" s="28">
        <f>3*AA111</f>
        <v>18</v>
      </c>
      <c r="AB113" s="13">
        <f>3*AB111</f>
        <v>21</v>
      </c>
      <c r="AC113" s="30">
        <f>3*AC111</f>
        <v>15</v>
      </c>
      <c r="AD113" s="9"/>
      <c r="AE113" s="13"/>
      <c r="AF113" s="13"/>
      <c r="AG113" s="13"/>
      <c r="AH113" s="28">
        <f>3*AH111</f>
        <v>561</v>
      </c>
      <c r="AI113" s="9"/>
      <c r="AJ113" s="13"/>
      <c r="AK113" s="13">
        <f>3*AK111</f>
        <v>99</v>
      </c>
      <c r="AL113" s="9"/>
      <c r="AM113" s="13"/>
      <c r="AN113" s="13"/>
      <c r="AO113" s="13">
        <f>3*AO111</f>
        <v>120</v>
      </c>
      <c r="AP113" s="30">
        <f>3*AP111</f>
        <v>36</v>
      </c>
      <c r="AQ113" s="10"/>
      <c r="AR113" s="28">
        <f>3*AR111</f>
        <v>66</v>
      </c>
      <c r="AS113" s="9"/>
      <c r="AT113" s="13"/>
      <c r="AU113" s="13"/>
      <c r="AV113" s="13"/>
      <c r="AW113" s="13"/>
      <c r="AX113" s="28">
        <f>4*AX111</f>
        <v>480</v>
      </c>
      <c r="AY113" s="13">
        <f>SUM(K113:AX113)</f>
        <v>1995</v>
      </c>
    </row>
    <row r="114" ht="12.75">
      <c r="AG114" s="2"/>
    </row>
    <row r="119" ht="12.75">
      <c r="AC119">
        <f>AY113/AY109</f>
        <v>2.8955007256894048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2008-01-01T18:10:04Z</dcterms:modified>
  <cp:category/>
  <cp:version/>
  <cp:contentType/>
  <cp:contentStatus/>
</cp:coreProperties>
</file>