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6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'Sheet1'!$A$1:$X$135</definedName>
  </definedNames>
  <calcPr fullCalcOnLoad="1"/>
</workbook>
</file>

<file path=xl/sharedStrings.xml><?xml version="1.0" encoding="utf-8"?>
<sst xmlns="http://schemas.openxmlformats.org/spreadsheetml/2006/main" count="222" uniqueCount="164">
  <si>
    <t># menus</t>
  </si>
  <si>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</si>
  <si>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</si>
  <si>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</si>
  <si>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</si>
  <si>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</si>
  <si>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</si>
  <si>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Keystroke count per function</t>
  </si>
  <si>
    <t># menu functions</t>
  </si>
  <si>
    <t># generic shift keys (i.e. "f", "g")</t>
  </si>
  <si>
    <t># marked shifted fcns (f ASIN, etc.)</t>
  </si>
  <si>
    <t># 3-key sequences B</t>
  </si>
  <si>
    <t># fcns per 3-key seq B</t>
  </si>
  <si>
    <t># 3-key sequences C</t>
  </si>
  <si>
    <t># fcns per 3-key seq C</t>
  </si>
  <si>
    <t># 3-key sequences D</t>
  </si>
  <si>
    <t># fcns per 3-key seq D</t>
  </si>
  <si>
    <t># functional shift keys (i.e. "DSP", "STO")</t>
  </si>
  <si>
    <t># unmarked shifted fcns (DSP n, etc.)</t>
  </si>
  <si>
    <t># 3-key generic shifted A</t>
  </si>
  <si>
    <t># fcns per 3-key generic shifted A</t>
  </si>
  <si>
    <t>2-key</t>
  </si>
  <si>
    <t>primary:</t>
  </si>
  <si>
    <t>%</t>
  </si>
  <si>
    <r>
      <t>Ö</t>
    </r>
    <r>
      <rPr>
        <sz val="7.5"/>
        <rFont val="Arial"/>
        <family val="0"/>
      </rPr>
      <t>x</t>
    </r>
  </si>
  <si>
    <t>Σ-</t>
  </si>
  <si>
    <t>y^x</t>
  </si>
  <si>
    <t>RCL</t>
  </si>
  <si>
    <t>-</t>
  </si>
  <si>
    <t>+</t>
  </si>
  <si>
    <t>x</t>
  </si>
  <si>
    <t>÷</t>
  </si>
  <si>
    <t>•</t>
  </si>
  <si>
    <t>Σ+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</si>
  <si>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</si>
  <si>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</si>
  <si>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</si>
  <si>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</si>
  <si>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</si>
  <si>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</si>
  <si>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</si>
  <si>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</si>
  <si>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</si>
  <si>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R/S</t>
  </si>
  <si>
    <t>SIN</t>
  </si>
  <si>
    <t>COS</t>
  </si>
  <si>
    <t>TAN</t>
  </si>
  <si>
    <t>1/x</t>
  </si>
  <si>
    <t>+/-</t>
  </si>
  <si>
    <t>←</t>
  </si>
  <si>
    <t>C</t>
  </si>
  <si>
    <t>A</t>
  </si>
  <si>
    <t>B</t>
  </si>
  <si>
    <t>D</t>
  </si>
  <si>
    <t>E</t>
  </si>
  <si>
    <t>F</t>
  </si>
  <si>
    <t>RTN</t>
  </si>
  <si>
    <t>=</t>
  </si>
  <si>
    <t>3-key</t>
  </si>
  <si>
    <t>ALL</t>
  </si>
  <si>
    <t>LOG</t>
  </si>
  <si>
    <t>10^x</t>
  </si>
  <si>
    <t>SHOW</t>
  </si>
  <si>
    <t>→°F</t>
  </si>
  <si>
    <t>→RAD</t>
  </si>
  <si>
    <t>%CHG</t>
  </si>
  <si>
    <t>→lb</t>
  </si>
  <si>
    <t>→in</t>
  </si>
  <si>
    <t>→gal</t>
  </si>
  <si>
    <t>OFF</t>
  </si>
  <si>
    <t>DEG</t>
  </si>
  <si>
    <t>RAD</t>
  </si>
  <si>
    <t>GRD</t>
  </si>
  <si>
    <t>XEQ</t>
  </si>
  <si>
    <t>PRGM</t>
  </si>
  <si>
    <t>ASIN</t>
  </si>
  <si>
    <t>ACOS</t>
  </si>
  <si>
    <t>ATAN</t>
  </si>
  <si>
    <t>x^2</t>
  </si>
  <si>
    <t>LN</t>
  </si>
  <si>
    <t>e^x</t>
  </si>
  <si>
    <t>ABS</t>
  </si>
  <si>
    <t>RND</t>
  </si>
  <si>
    <t>→°C</t>
  </si>
  <si>
    <t>→HMS</t>
  </si>
  <si>
    <t>→DEG</t>
  </si>
  <si>
    <t>→kg</t>
  </si>
  <si>
    <t>→cm</t>
  </si>
  <si>
    <t>DEC</t>
  </si>
  <si>
    <t>→l</t>
  </si>
  <si>
    <t>4-key</t>
  </si>
  <si>
    <t xml:space="preserve"># menu fcns </t>
  </si>
  <si>
    <t>tot # Menu keystrokes</t>
  </si>
  <si>
    <t>left-shifted</t>
  </si>
  <si>
    <t>right-shifted</t>
  </si>
  <si>
    <t>▼</t>
  </si>
  <si>
    <t>▲</t>
  </si>
  <si>
    <t>→HR</t>
  </si>
  <si>
    <t>IP</t>
  </si>
  <si>
    <t>FP</t>
  </si>
  <si>
    <t>p</t>
  </si>
  <si>
    <t>(</t>
  </si>
  <si>
    <t>)</t>
  </si>
  <si>
    <t xml:space="preserve">STO </t>
  </si>
  <si>
    <t>left GTO</t>
  </si>
  <si>
    <t>left HYP</t>
  </si>
  <si>
    <t>STO +-x÷</t>
  </si>
  <si>
    <t>left, right</t>
  </si>
  <si>
    <t>STO, RCL, XEQ</t>
  </si>
  <si>
    <t>tot # 4-key sequences</t>
  </si>
  <si>
    <t>(# 4-key sequences D * # fcns per 4-key seq D) + (# 4-key sequences E * # fcns per 4-key seq E)</t>
  </si>
  <si>
    <t>left HYP left</t>
  </si>
  <si>
    <t>(#keys+#left-shift labelled fcns + # right-shift labelled fcns+# ALPHA-fcns)/#keys</t>
  </si>
  <si>
    <t># primary keys + tot # 2-key shifted functions + tot # 3-key sequences + tot # 4-key sequences + tot # menu fcns</t>
  </si>
  <si>
    <t># primary keys - # functional shift keys - # primary menu keys</t>
  </si>
  <si>
    <t>Cn,r</t>
  </si>
  <si>
    <t>Pn,r</t>
  </si>
  <si>
    <t># 3-key sequences E</t>
  </si>
  <si>
    <t># fcns per 3-key seq E</t>
  </si>
  <si>
    <t># 4-key sequences F</t>
  </si>
  <si>
    <t># fcns per 4-key seq F</t>
  </si>
  <si>
    <t># primary keys + (2 * # shifted functions) + (3 * 3-key sequences) + (4 * # 4-key sequences) + # menu keystrokes</t>
  </si>
  <si>
    <t>totals:</t>
  </si>
  <si>
    <t>functions</t>
  </si>
  <si>
    <t>keystrokes</t>
  </si>
  <si>
    <t>HP 20S</t>
  </si>
  <si>
    <t>INPUT</t>
  </si>
  <si>
    <t>→P</t>
  </si>
  <si>
    <t>SWAP</t>
  </si>
  <si>
    <t>HEX</t>
  </si>
  <si>
    <t>./,</t>
  </si>
  <si>
    <t>LAST</t>
  </si>
  <si>
    <t>CLRG</t>
  </si>
  <si>
    <t>x-barw</t>
  </si>
  <si>
    <t>xbar,ybar</t>
  </si>
  <si>
    <t>Sx,Sy</t>
  </si>
  <si>
    <t>Xhat,r</t>
  </si>
  <si>
    <t>yhat,r</t>
  </si>
  <si>
    <t>m,b</t>
  </si>
  <si>
    <t>CLPRGM</t>
  </si>
  <si>
    <t>x£y?</t>
  </si>
  <si>
    <t>x=0?</t>
  </si>
  <si>
    <t>OCT</t>
  </si>
  <si>
    <t>BIN</t>
  </si>
  <si>
    <t>n!</t>
  </si>
  <si>
    <r>
      <t>CL</t>
    </r>
    <r>
      <rPr>
        <sz val="10"/>
        <rFont val="Symbol"/>
        <family val="1"/>
      </rPr>
      <t>S</t>
    </r>
  </si>
  <si>
    <t>left FIX</t>
  </si>
  <si>
    <t>right SCI</t>
  </si>
  <si>
    <t>left ENG</t>
  </si>
  <si>
    <t>A (Hex)</t>
  </si>
  <si>
    <t>B (Hex)</t>
  </si>
  <si>
    <t>C (Hex)</t>
  </si>
  <si>
    <t>D (Hex)</t>
  </si>
  <si>
    <t>E (Hex)</t>
  </si>
  <si>
    <t>F (Hex)</t>
  </si>
  <si>
    <t>left LOAD</t>
  </si>
  <si>
    <t>right LBL</t>
  </si>
  <si>
    <t>4-7</t>
  </si>
  <si>
    <t>left FIX, right SCI,left ENG, STO+-x÷</t>
  </si>
  <si>
    <t>left GTO, right LBL</t>
  </si>
  <si>
    <t># 3-key sequences F</t>
  </si>
  <si>
    <t># fcns per 3-key seq F</t>
  </si>
  <si>
    <t># 4-key sequences G</t>
  </si>
  <si>
    <t># fcns per 4-key seq 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</si>
</sst>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7.5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7" borderId="1" xfId="0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9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9" borderId="1" xfId="0" applyFill="1" applyBorder="1" applyAlignment="1">
      <alignment/>
    </xf>
    <xf numFmtId="166" fontId="2" fillId="10" borderId="1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11" borderId="1" xfId="0" applyFill="1" applyBorder="1" applyAlignment="1">
      <alignment/>
    </xf>
    <xf numFmtId="0" fontId="0" fillId="11" borderId="2" xfId="0" applyFill="1" applyBorder="1" applyAlignment="1">
      <alignment/>
    </xf>
    <xf numFmtId="0" fontId="0" fillId="0" borderId="0" xfId="0" applyFill="1" applyAlignment="1">
      <alignment/>
    </xf>
    <xf numFmtId="0" fontId="0" fillId="12" borderId="1" xfId="0" applyFill="1" applyBorder="1" applyAlignment="1">
      <alignment/>
    </xf>
    <xf numFmtId="0" fontId="0" fillId="1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</xdr:colOff>
      <xdr:row>76</xdr:row>
      <xdr:rowOff>104775</xdr:rowOff>
    </xdr:from>
    <xdr:to>
      <xdr:col>4</xdr:col>
      <xdr:colOff>2143125</xdr:colOff>
      <xdr:row>124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l="29687" t="5937" r="20780" b="8906"/>
        <a:stretch>
          <a:fillRect/>
        </a:stretch>
      </xdr:blipFill>
      <xdr:spPr>
        <a:xfrm>
          <a:off x="1428750" y="13106400"/>
          <a:ext cx="4524375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133"/>
  <sheetViews>
    <sheetView tabSelected="1" zoomScale="75" zoomScaleNormal="75" workbookViewId="0" topLeftCell="A5">
      <selection activeCell="E71" sqref="E71"/>
    </sheetView>
  </sheetViews>
  <sheetFormatPr defaultColWidth="9.140625" defaultRowHeight="12.75"/>
  <cols>
    <col min="2" max="2" width="9.140625" style="5" customWidth="1"/>
    <col min="3" max="3" width="36.28125" style="0" bestFit="1" customWidth="1"/>
    <col min="4" max="4" width="2.57421875" style="0" customWidth="1"/>
    <col min="5" max="5" width="35.57421875" style="0" bestFit="1" customWidth="1"/>
    <col min="6" max="6" width="2.140625" style="0" customWidth="1"/>
    <col min="7" max="7" width="1.28515625" style="0" customWidth="1"/>
    <col min="8" max="8" width="4.00390625" style="0" customWidth="1"/>
    <col min="11" max="11" width="10.57421875" style="0" bestFit="1" customWidth="1"/>
    <col min="12" max="14" width="5.57421875" style="0" bestFit="1" customWidth="1"/>
    <col min="17" max="17" width="6.8515625" style="0" bestFit="1" customWidth="1"/>
    <col min="18" max="18" width="8.140625" style="0" bestFit="1" customWidth="1"/>
    <col min="23" max="23" width="10.8515625" style="0" bestFit="1" customWidth="1"/>
    <col min="24" max="24" width="11.140625" style="0" bestFit="1" customWidth="1"/>
    <col min="25" max="25" width="10.140625" style="0" bestFit="1" customWidth="1"/>
    <col min="26" max="26" width="10.421875" style="0" bestFit="1" customWidth="1"/>
  </cols>
  <sheetData>
    <row r="2" ht="12.75">
      <c r="E2" s="5" t="s">
        <v>125</v>
      </c>
    </row>
    <row r="3" ht="13.5" thickBot="1"/>
    <row r="4" spans="3:5" ht="13.5" thickBot="1">
      <c r="C4" t="s">
        <v>3</v>
      </c>
      <c r="E4" s="1">
        <v>37</v>
      </c>
    </row>
    <row r="5" ht="13.5" thickBot="1"/>
    <row r="6" spans="3:5" ht="13.5" thickBot="1">
      <c r="C6" t="s">
        <v>9</v>
      </c>
      <c r="E6" s="21">
        <v>2</v>
      </c>
    </row>
    <row r="7" ht="13.5" thickBot="1">
      <c r="E7" s="21" t="s">
        <v>107</v>
      </c>
    </row>
    <row r="8" spans="3:5" ht="13.5" thickBot="1">
      <c r="C8" t="s">
        <v>10</v>
      </c>
      <c r="E8" s="21">
        <f>K128</f>
        <v>60</v>
      </c>
    </row>
    <row r="9" ht="13.5" thickBot="1">
      <c r="E9" s="21"/>
    </row>
    <row r="10" spans="3:5" ht="13.5" thickBot="1">
      <c r="C10" t="s">
        <v>34</v>
      </c>
      <c r="E10" s="21">
        <v>0</v>
      </c>
    </row>
    <row r="11" ht="13.5" thickBot="1"/>
    <row r="12" spans="3:5" ht="13.5" thickBot="1">
      <c r="C12" t="s">
        <v>17</v>
      </c>
      <c r="E12" s="12">
        <v>3</v>
      </c>
    </row>
    <row r="13" ht="13.5" thickBot="1">
      <c r="E13" s="12" t="s">
        <v>108</v>
      </c>
    </row>
    <row r="14" spans="3:5" ht="13.5" thickBot="1">
      <c r="C14" t="s">
        <v>18</v>
      </c>
      <c r="E14" s="12">
        <f>N128</f>
        <v>36</v>
      </c>
    </row>
    <row r="15" ht="13.5" thickBot="1">
      <c r="E15" s="4"/>
    </row>
    <row r="16" spans="3:5" ht="13.5" thickBot="1">
      <c r="C16" t="s">
        <v>19</v>
      </c>
      <c r="E16" s="11">
        <v>1</v>
      </c>
    </row>
    <row r="17" ht="13.5" thickBot="1">
      <c r="E17" s="11" t="s">
        <v>105</v>
      </c>
    </row>
    <row r="18" spans="3:5" ht="13.5" thickBot="1">
      <c r="C18" t="s">
        <v>20</v>
      </c>
      <c r="E18" s="11">
        <f>O126</f>
        <v>3</v>
      </c>
    </row>
    <row r="19" ht="13.5" thickBot="1"/>
    <row r="20" spans="3:5" ht="13.5" thickBot="1">
      <c r="C20" t="s">
        <v>11</v>
      </c>
      <c r="E20" s="8">
        <v>1</v>
      </c>
    </row>
    <row r="21" ht="13.5" thickBot="1">
      <c r="E21" s="8" t="s">
        <v>155</v>
      </c>
    </row>
    <row r="22" spans="3:5" ht="13.5" thickBot="1">
      <c r="C22" t="s">
        <v>12</v>
      </c>
      <c r="E22" s="8">
        <f>P126</f>
        <v>6</v>
      </c>
    </row>
    <row r="23" ht="13.5" thickBot="1"/>
    <row r="24" spans="3:5" ht="13.5" thickBot="1">
      <c r="C24" t="s">
        <v>13</v>
      </c>
      <c r="E24" s="9">
        <v>7</v>
      </c>
    </row>
    <row r="25" ht="13.5" thickBot="1">
      <c r="E25" s="9" t="s">
        <v>158</v>
      </c>
    </row>
    <row r="26" spans="3:5" ht="13.5" thickBot="1">
      <c r="C26" t="s">
        <v>14</v>
      </c>
      <c r="E26" s="9">
        <f>S126</f>
        <v>10</v>
      </c>
    </row>
    <row r="27" ht="13.5" thickBot="1"/>
    <row r="28" spans="3:5" ht="13.5" thickBot="1">
      <c r="C28" t="s">
        <v>15</v>
      </c>
      <c r="E28" s="10">
        <v>2</v>
      </c>
    </row>
    <row r="29" ht="13.5" thickBot="1">
      <c r="E29" s="10" t="s">
        <v>159</v>
      </c>
    </row>
    <row r="30" spans="3:5" ht="13.5" thickBot="1">
      <c r="C30" t="s">
        <v>16</v>
      </c>
      <c r="E30" s="10">
        <v>16</v>
      </c>
    </row>
    <row r="31" ht="13.5" thickBot="1">
      <c r="E31" s="35"/>
    </row>
    <row r="32" spans="3:5" ht="13.5" thickBot="1">
      <c r="C32" t="s">
        <v>117</v>
      </c>
      <c r="E32" s="46"/>
    </row>
    <row r="33" ht="13.5" thickBot="1">
      <c r="E33" s="46"/>
    </row>
    <row r="34" spans="3:5" ht="13.5" thickBot="1">
      <c r="C34" t="s">
        <v>118</v>
      </c>
      <c r="E34" s="47"/>
    </row>
    <row r="35" ht="13.5" thickBot="1">
      <c r="E35" s="4"/>
    </row>
    <row r="36" spans="3:5" ht="13.5" thickBot="1">
      <c r="C36" t="s">
        <v>160</v>
      </c>
      <c r="E36" s="40"/>
    </row>
    <row r="37" ht="13.5" thickBot="1">
      <c r="E37" s="40"/>
    </row>
    <row r="38" spans="3:5" ht="13.5" thickBot="1">
      <c r="C38" t="s">
        <v>161</v>
      </c>
      <c r="E38" s="40"/>
    </row>
    <row r="39" ht="13.5" thickBot="1">
      <c r="E39" s="35"/>
    </row>
    <row r="40" spans="3:5" ht="13.5" thickBot="1">
      <c r="C40" t="s">
        <v>119</v>
      </c>
      <c r="E40" s="36"/>
    </row>
    <row r="41" ht="13.5" thickBot="1">
      <c r="E41" s="37"/>
    </row>
    <row r="42" spans="3:5" ht="13.5" thickBot="1">
      <c r="C42" t="s">
        <v>120</v>
      </c>
      <c r="E42" s="36"/>
    </row>
    <row r="43" ht="13.5" thickBot="1">
      <c r="E43" s="35"/>
    </row>
    <row r="44" spans="3:5" ht="13.5" thickBot="1">
      <c r="C44" t="s">
        <v>162</v>
      </c>
      <c r="D44" s="48"/>
      <c r="E44" s="49">
        <v>1</v>
      </c>
    </row>
    <row r="45" spans="4:5" ht="13.5" thickBot="1">
      <c r="D45" s="48"/>
      <c r="E45" s="50" t="s">
        <v>111</v>
      </c>
    </row>
    <row r="46" spans="3:5" ht="13.5" thickBot="1">
      <c r="C46" t="s">
        <v>163</v>
      </c>
      <c r="D46" s="48"/>
      <c r="E46" s="50">
        <v>3</v>
      </c>
    </row>
    <row r="47" ht="13.5" thickBot="1"/>
    <row r="48" spans="3:5" ht="13.5" thickBot="1">
      <c r="C48" t="s">
        <v>0</v>
      </c>
      <c r="E48" s="1">
        <v>0</v>
      </c>
    </row>
    <row r="49" ht="13.5" thickBot="1">
      <c r="E49" s="1"/>
    </row>
    <row r="50" spans="3:5" ht="13.5" thickBot="1">
      <c r="C50" t="s">
        <v>91</v>
      </c>
      <c r="E50" s="1">
        <v>0</v>
      </c>
    </row>
    <row r="51" spans="1:21" ht="13.5" thickBot="1">
      <c r="A51" s="4"/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4"/>
      <c r="Q51" s="4"/>
      <c r="R51" s="2"/>
      <c r="S51" s="2"/>
      <c r="U51" s="2"/>
    </row>
    <row r="52" spans="1:13" ht="13.5" thickBot="1">
      <c r="A52" s="2"/>
      <c r="B52" s="7"/>
      <c r="C52" s="2"/>
      <c r="D52" s="2"/>
      <c r="E52" s="4"/>
      <c r="F52" s="2"/>
      <c r="G52" s="2"/>
      <c r="H52" s="2"/>
      <c r="I52" s="2"/>
      <c r="J52" s="2"/>
      <c r="K52" s="2"/>
      <c r="L52" s="2"/>
      <c r="M52" s="2"/>
    </row>
    <row r="53" spans="3:8" ht="13.5" thickBot="1">
      <c r="C53" t="s">
        <v>2</v>
      </c>
      <c r="E53" s="3">
        <f>E4-E6</f>
        <v>35</v>
      </c>
      <c r="H53" t="s">
        <v>4</v>
      </c>
    </row>
    <row r="54" ht="13.5" thickBot="1"/>
    <row r="55" spans="3:8" ht="13.5" thickBot="1">
      <c r="C55" t="s">
        <v>35</v>
      </c>
      <c r="E55" s="1">
        <v>38</v>
      </c>
      <c r="H55" t="s">
        <v>114</v>
      </c>
    </row>
    <row r="56" ht="13.5" thickBot="1"/>
    <row r="57" spans="3:8" ht="13.5" thickBot="1">
      <c r="C57" t="s">
        <v>36</v>
      </c>
      <c r="E57" s="1">
        <f>E6+E12</f>
        <v>5</v>
      </c>
      <c r="H57" t="s">
        <v>37</v>
      </c>
    </row>
    <row r="58" ht="13.5" thickBot="1"/>
    <row r="59" spans="3:8" ht="13.5" thickBot="1">
      <c r="C59" t="s">
        <v>38</v>
      </c>
      <c r="E59" s="1">
        <f>E8+E14</f>
        <v>96</v>
      </c>
      <c r="H59" t="s">
        <v>39</v>
      </c>
    </row>
    <row r="60" ht="13.5" thickBot="1"/>
    <row r="61" spans="3:8" ht="13.5" thickBot="1">
      <c r="C61" t="s">
        <v>40</v>
      </c>
      <c r="E61" s="1">
        <f>(E16*E18)+(E20*E22)+(E24*E26)+(E28*E30)+(E32*E34)</f>
        <v>111</v>
      </c>
      <c r="H61" s="22" t="s">
        <v>41</v>
      </c>
    </row>
    <row r="62" ht="13.5" thickBot="1">
      <c r="E62" s="2"/>
    </row>
    <row r="63" spans="3:8" ht="13.5" thickBot="1">
      <c r="C63" t="s">
        <v>109</v>
      </c>
      <c r="E63" s="1">
        <f>E44*E46</f>
        <v>3</v>
      </c>
      <c r="H63" s="22" t="s">
        <v>110</v>
      </c>
    </row>
    <row r="64" ht="13.5" thickBot="1">
      <c r="E64" s="2"/>
    </row>
    <row r="65" spans="3:5" ht="13.5" thickBot="1">
      <c r="C65" t="s">
        <v>8</v>
      </c>
      <c r="E65" s="1">
        <v>0</v>
      </c>
    </row>
    <row r="66" ht="13.5" thickBot="1"/>
    <row r="67" spans="3:5" ht="13.5" thickBot="1">
      <c r="C67" t="s">
        <v>92</v>
      </c>
      <c r="E67" s="1">
        <v>0</v>
      </c>
    </row>
    <row r="68" ht="13.5" thickBot="1"/>
    <row r="69" spans="3:8" ht="13.5" thickBot="1">
      <c r="C69" t="s">
        <v>42</v>
      </c>
      <c r="E69" s="1">
        <f>E55+E59+E61+E63+E65</f>
        <v>248</v>
      </c>
      <c r="H69" t="s">
        <v>113</v>
      </c>
    </row>
    <row r="70" ht="13.5" thickBot="1">
      <c r="E70" s="2"/>
    </row>
    <row r="71" spans="3:8" ht="13.5" thickBot="1">
      <c r="C71" t="s">
        <v>6</v>
      </c>
      <c r="E71" s="41">
        <f>(35+34+33+6)/37</f>
        <v>2.918918918918919</v>
      </c>
      <c r="H71" t="s">
        <v>112</v>
      </c>
    </row>
    <row r="72" ht="13.5" thickBot="1"/>
    <row r="73" spans="3:8" ht="13.5" thickBot="1">
      <c r="C73" t="s">
        <v>1</v>
      </c>
      <c r="E73" s="1">
        <f>E55+(2*E59)+(3*E61)+(4*E63)+E67</f>
        <v>575</v>
      </c>
      <c r="H73" t="s">
        <v>121</v>
      </c>
    </row>
    <row r="74" ht="13.5" thickBot="1"/>
    <row r="75" spans="3:8" ht="13.5" thickBot="1">
      <c r="C75" t="s">
        <v>7</v>
      </c>
      <c r="E75" s="41">
        <f>E73/E69</f>
        <v>2.318548387096774</v>
      </c>
      <c r="H75" t="s">
        <v>5</v>
      </c>
    </row>
    <row r="77" ht="12.75"/>
    <row r="78" spans="12:24" ht="12.75">
      <c r="L78" s="15"/>
      <c r="M78" s="2"/>
      <c r="O78" s="15" t="s">
        <v>51</v>
      </c>
      <c r="P78" s="15" t="s">
        <v>52</v>
      </c>
      <c r="Q78" s="15" t="s">
        <v>50</v>
      </c>
      <c r="R78" s="2"/>
      <c r="S78" s="2"/>
      <c r="U78" s="15" t="s">
        <v>53</v>
      </c>
      <c r="W78" s="15" t="s">
        <v>55</v>
      </c>
      <c r="X78" s="15"/>
    </row>
    <row r="79" spans="10:24" ht="12.75">
      <c r="J79" s="13"/>
      <c r="K79" s="13"/>
      <c r="L79" s="14">
        <v>1</v>
      </c>
      <c r="M79" s="26">
        <v>2</v>
      </c>
      <c r="N79" s="13">
        <v>3</v>
      </c>
      <c r="O79" s="14">
        <v>1</v>
      </c>
      <c r="P79" s="14">
        <v>1</v>
      </c>
      <c r="Q79" s="14">
        <v>1</v>
      </c>
      <c r="R79" s="26">
        <v>2</v>
      </c>
      <c r="S79" s="26">
        <v>3</v>
      </c>
      <c r="T79" s="24" t="s">
        <v>157</v>
      </c>
      <c r="U79" s="14">
        <v>1</v>
      </c>
      <c r="V79" s="13">
        <v>2</v>
      </c>
      <c r="W79" s="14">
        <v>1</v>
      </c>
      <c r="X79" s="15"/>
    </row>
    <row r="80" spans="2:24" s="13" customFormat="1" ht="12.75">
      <c r="B80" s="5"/>
      <c r="L80" s="14" t="s">
        <v>30</v>
      </c>
      <c r="M80" s="26" t="s">
        <v>30</v>
      </c>
      <c r="N80" s="13" t="s">
        <v>30</v>
      </c>
      <c r="O80" s="14" t="s">
        <v>30</v>
      </c>
      <c r="P80" s="14" t="s">
        <v>30</v>
      </c>
      <c r="Q80" s="14" t="s">
        <v>30</v>
      </c>
      <c r="R80" s="26" t="s">
        <v>30</v>
      </c>
      <c r="S80" s="26" t="s">
        <v>30</v>
      </c>
      <c r="T80" s="26" t="s">
        <v>30</v>
      </c>
      <c r="U80" s="14" t="s">
        <v>30</v>
      </c>
      <c r="V80" s="13" t="s">
        <v>30</v>
      </c>
      <c r="W80" s="14" t="s">
        <v>30</v>
      </c>
      <c r="X80" s="14"/>
    </row>
    <row r="81" spans="9:32" ht="12.75">
      <c r="I81" s="13"/>
      <c r="J81" s="14" t="s">
        <v>21</v>
      </c>
      <c r="K81" s="13" t="s">
        <v>21</v>
      </c>
      <c r="L81" s="14" t="s">
        <v>21</v>
      </c>
      <c r="M81" s="26" t="s">
        <v>21</v>
      </c>
      <c r="N81" s="26" t="s">
        <v>21</v>
      </c>
      <c r="O81" s="14" t="s">
        <v>58</v>
      </c>
      <c r="P81" s="14" t="s">
        <v>58</v>
      </c>
      <c r="Q81" s="14" t="s">
        <v>58</v>
      </c>
      <c r="R81" s="26" t="s">
        <v>58</v>
      </c>
      <c r="S81" s="26" t="s">
        <v>58</v>
      </c>
      <c r="T81" s="26" t="s">
        <v>58</v>
      </c>
      <c r="U81" s="14" t="s">
        <v>58</v>
      </c>
      <c r="V81" s="26" t="s">
        <v>58</v>
      </c>
      <c r="W81" s="14" t="s">
        <v>90</v>
      </c>
      <c r="X81" s="15"/>
      <c r="AD81" s="30"/>
      <c r="AE81" s="30"/>
      <c r="AF81" s="30"/>
    </row>
    <row r="82" spans="8:24" ht="12.75">
      <c r="H82" s="16"/>
      <c r="I82" s="17" t="s">
        <v>22</v>
      </c>
      <c r="J82" s="14" t="s">
        <v>93</v>
      </c>
      <c r="K82" s="38" t="s">
        <v>94</v>
      </c>
      <c r="L82" s="18" t="s">
        <v>103</v>
      </c>
      <c r="M82" s="17" t="s">
        <v>27</v>
      </c>
      <c r="N82" s="17" t="s">
        <v>73</v>
      </c>
      <c r="O82" s="18" t="s">
        <v>105</v>
      </c>
      <c r="P82" s="43" t="s">
        <v>155</v>
      </c>
      <c r="Q82" s="18" t="s">
        <v>146</v>
      </c>
      <c r="R82" s="17" t="s">
        <v>147</v>
      </c>
      <c r="S82" s="17" t="s">
        <v>148</v>
      </c>
      <c r="T82" s="17" t="s">
        <v>106</v>
      </c>
      <c r="U82" s="18" t="s">
        <v>104</v>
      </c>
      <c r="V82" s="17" t="s">
        <v>156</v>
      </c>
      <c r="W82" s="18" t="s">
        <v>111</v>
      </c>
      <c r="X82" s="15"/>
    </row>
    <row r="83" spans="10:24" ht="12.75">
      <c r="J83" s="15"/>
      <c r="K83" s="39"/>
      <c r="L83" s="2"/>
      <c r="M83" s="2"/>
      <c r="O83" s="15"/>
      <c r="P83" s="29"/>
      <c r="Q83" s="15"/>
      <c r="R83" s="2"/>
      <c r="S83" s="2"/>
      <c r="T83" s="2"/>
      <c r="U83" s="15"/>
      <c r="W83" s="15"/>
      <c r="X83" s="15"/>
    </row>
    <row r="84" spans="8:24" ht="12.75">
      <c r="H84">
        <v>1</v>
      </c>
      <c r="I84" s="23" t="s">
        <v>24</v>
      </c>
      <c r="J84" s="27" t="s">
        <v>78</v>
      </c>
      <c r="K84" s="32" t="s">
        <v>133</v>
      </c>
      <c r="L84" s="26">
        <v>0</v>
      </c>
      <c r="M84" s="26">
        <v>0</v>
      </c>
      <c r="N84" s="13" t="s">
        <v>51</v>
      </c>
      <c r="O84" s="14" t="s">
        <v>44</v>
      </c>
      <c r="P84" s="14" t="s">
        <v>51</v>
      </c>
      <c r="Q84" s="14">
        <v>0</v>
      </c>
      <c r="R84" s="26">
        <v>0</v>
      </c>
      <c r="S84" s="26">
        <v>0</v>
      </c>
      <c r="T84" s="26">
        <v>0</v>
      </c>
      <c r="U84" s="14" t="s">
        <v>51</v>
      </c>
      <c r="V84" s="13" t="s">
        <v>51</v>
      </c>
      <c r="W84" s="14" t="s">
        <v>75</v>
      </c>
      <c r="X84" s="15"/>
    </row>
    <row r="85" spans="8:24" ht="12.75">
      <c r="H85">
        <v>2</v>
      </c>
      <c r="I85" s="13" t="s">
        <v>80</v>
      </c>
      <c r="J85" s="14" t="s">
        <v>61</v>
      </c>
      <c r="K85" s="31" t="s">
        <v>134</v>
      </c>
      <c r="L85" s="26">
        <v>1</v>
      </c>
      <c r="M85" s="26">
        <v>1</v>
      </c>
      <c r="N85" s="13" t="s">
        <v>52</v>
      </c>
      <c r="O85" s="14" t="s">
        <v>45</v>
      </c>
      <c r="P85" s="14" t="s">
        <v>52</v>
      </c>
      <c r="Q85" s="14">
        <v>1</v>
      </c>
      <c r="R85" s="26">
        <v>1</v>
      </c>
      <c r="S85" s="26">
        <v>1</v>
      </c>
      <c r="T85" s="26">
        <v>1</v>
      </c>
      <c r="U85" s="14" t="s">
        <v>52</v>
      </c>
      <c r="V85" s="13" t="s">
        <v>52</v>
      </c>
      <c r="W85" s="14" t="s">
        <v>76</v>
      </c>
      <c r="X85" s="15"/>
    </row>
    <row r="86" spans="8:24" ht="12.75">
      <c r="H86">
        <v>3</v>
      </c>
      <c r="I86" s="13" t="s">
        <v>79</v>
      </c>
      <c r="J86" s="14" t="s">
        <v>60</v>
      </c>
      <c r="K86" s="31" t="s">
        <v>135</v>
      </c>
      <c r="L86" s="26">
        <v>2</v>
      </c>
      <c r="M86" s="26">
        <v>2</v>
      </c>
      <c r="N86" s="13" t="s">
        <v>50</v>
      </c>
      <c r="O86" s="14" t="s">
        <v>46</v>
      </c>
      <c r="P86" s="14" t="s">
        <v>50</v>
      </c>
      <c r="Q86" s="14">
        <v>2</v>
      </c>
      <c r="R86" s="26">
        <v>2</v>
      </c>
      <c r="S86" s="26">
        <v>2</v>
      </c>
      <c r="T86" s="26">
        <v>2</v>
      </c>
      <c r="U86" s="14" t="s">
        <v>50</v>
      </c>
      <c r="V86" s="13" t="s">
        <v>50</v>
      </c>
      <c r="W86" s="14" t="s">
        <v>77</v>
      </c>
      <c r="X86" s="15"/>
    </row>
    <row r="87" spans="8:24" ht="12.75">
      <c r="H87">
        <v>4</v>
      </c>
      <c r="I87" s="13" t="s">
        <v>26</v>
      </c>
      <c r="J87" s="14" t="s">
        <v>23</v>
      </c>
      <c r="K87" s="32" t="s">
        <v>136</v>
      </c>
      <c r="L87" s="26">
        <v>3</v>
      </c>
      <c r="M87" s="26">
        <v>3</v>
      </c>
      <c r="N87" s="13" t="s">
        <v>53</v>
      </c>
      <c r="O87" s="14"/>
      <c r="P87" s="14" t="s">
        <v>53</v>
      </c>
      <c r="Q87" s="14">
        <v>3</v>
      </c>
      <c r="R87" s="26">
        <v>3</v>
      </c>
      <c r="S87" s="26">
        <v>3</v>
      </c>
      <c r="T87" s="26">
        <v>3</v>
      </c>
      <c r="U87" s="14" t="s">
        <v>53</v>
      </c>
      <c r="V87" s="13" t="s">
        <v>53</v>
      </c>
      <c r="W87" s="14"/>
      <c r="X87" s="15"/>
    </row>
    <row r="88" spans="8:24" ht="12.75">
      <c r="H88">
        <v>5</v>
      </c>
      <c r="I88" s="13" t="s">
        <v>47</v>
      </c>
      <c r="J88" s="14" t="s">
        <v>65</v>
      </c>
      <c r="K88" s="32" t="s">
        <v>137</v>
      </c>
      <c r="L88" s="26">
        <v>4</v>
      </c>
      <c r="M88" s="26">
        <v>4</v>
      </c>
      <c r="N88" s="13" t="s">
        <v>54</v>
      </c>
      <c r="O88" s="14"/>
      <c r="P88" s="14" t="s">
        <v>54</v>
      </c>
      <c r="Q88" s="14">
        <v>4</v>
      </c>
      <c r="R88" s="26">
        <v>4</v>
      </c>
      <c r="S88" s="26">
        <v>4</v>
      </c>
      <c r="T88" s="26">
        <v>4</v>
      </c>
      <c r="U88" s="14" t="s">
        <v>54</v>
      </c>
      <c r="V88" s="13" t="s">
        <v>54</v>
      </c>
      <c r="W88" s="14"/>
      <c r="X88" s="15"/>
    </row>
    <row r="89" spans="8:24" ht="12.75">
      <c r="H89">
        <v>6</v>
      </c>
      <c r="I89" s="20" t="s">
        <v>33</v>
      </c>
      <c r="J89" s="19" t="s">
        <v>25</v>
      </c>
      <c r="K89" s="32" t="s">
        <v>138</v>
      </c>
      <c r="L89" s="26">
        <v>5</v>
      </c>
      <c r="M89" s="26">
        <v>5</v>
      </c>
      <c r="N89" s="13" t="s">
        <v>55</v>
      </c>
      <c r="O89" s="14"/>
      <c r="P89" s="14" t="s">
        <v>55</v>
      </c>
      <c r="Q89" s="14">
        <v>5</v>
      </c>
      <c r="R89" s="26">
        <v>5</v>
      </c>
      <c r="S89" s="26">
        <v>5</v>
      </c>
      <c r="T89" s="26">
        <v>5</v>
      </c>
      <c r="U89" s="14" t="s">
        <v>55</v>
      </c>
      <c r="V89" s="13" t="s">
        <v>55</v>
      </c>
      <c r="W89" s="14"/>
      <c r="X89" s="15"/>
    </row>
    <row r="90" spans="8:24" ht="12.75">
      <c r="H90">
        <v>7</v>
      </c>
      <c r="I90" s="20" t="s">
        <v>149</v>
      </c>
      <c r="J90" s="14" t="s">
        <v>127</v>
      </c>
      <c r="K90" s="32" t="s">
        <v>64</v>
      </c>
      <c r="L90" s="26">
        <v>6</v>
      </c>
      <c r="M90" s="26">
        <v>6</v>
      </c>
      <c r="N90" s="13">
        <v>0</v>
      </c>
      <c r="O90" s="14"/>
      <c r="P90" s="15"/>
      <c r="Q90" s="14">
        <v>6</v>
      </c>
      <c r="R90" s="26">
        <v>6</v>
      </c>
      <c r="S90" s="26">
        <v>6</v>
      </c>
      <c r="T90" s="26">
        <v>6</v>
      </c>
      <c r="U90" s="14">
        <v>0</v>
      </c>
      <c r="V90" s="13">
        <v>0</v>
      </c>
      <c r="W90" s="14"/>
      <c r="X90" s="15"/>
    </row>
    <row r="91" spans="8:24" ht="12.75">
      <c r="H91">
        <v>8</v>
      </c>
      <c r="I91" s="20" t="s">
        <v>150</v>
      </c>
      <c r="J91" s="14" t="s">
        <v>75</v>
      </c>
      <c r="K91" s="33" t="s">
        <v>100</v>
      </c>
      <c r="L91" s="26">
        <v>7</v>
      </c>
      <c r="M91" s="26">
        <v>7</v>
      </c>
      <c r="N91" s="13">
        <v>1</v>
      </c>
      <c r="O91" s="14"/>
      <c r="P91" s="15"/>
      <c r="Q91" s="14">
        <v>7</v>
      </c>
      <c r="R91" s="26">
        <v>7</v>
      </c>
      <c r="S91" s="26">
        <v>7</v>
      </c>
      <c r="T91" s="26">
        <v>7</v>
      </c>
      <c r="U91" s="14">
        <v>1</v>
      </c>
      <c r="V91" s="13">
        <v>1</v>
      </c>
      <c r="W91" s="14"/>
      <c r="X91" s="15"/>
    </row>
    <row r="92" spans="8:24" ht="12.75">
      <c r="H92">
        <v>9</v>
      </c>
      <c r="I92" s="20" t="s">
        <v>151</v>
      </c>
      <c r="J92" s="14" t="s">
        <v>76</v>
      </c>
      <c r="K92" s="32" t="s">
        <v>70</v>
      </c>
      <c r="L92" s="26">
        <v>8</v>
      </c>
      <c r="M92" s="26">
        <v>8</v>
      </c>
      <c r="N92" s="13">
        <v>2</v>
      </c>
      <c r="O92" s="14"/>
      <c r="P92" s="15"/>
      <c r="Q92" s="14">
        <v>8</v>
      </c>
      <c r="R92" s="26">
        <v>8</v>
      </c>
      <c r="S92" s="26">
        <v>8</v>
      </c>
      <c r="T92" s="26">
        <v>8</v>
      </c>
      <c r="U92" s="14">
        <v>2</v>
      </c>
      <c r="V92" s="13">
        <v>2</v>
      </c>
      <c r="W92" s="14"/>
      <c r="X92" s="15"/>
    </row>
    <row r="93" spans="8:24" ht="12.75">
      <c r="H93">
        <v>10</v>
      </c>
      <c r="I93" s="20" t="s">
        <v>152</v>
      </c>
      <c r="J93" s="14" t="s">
        <v>77</v>
      </c>
      <c r="K93" s="32" t="s">
        <v>71</v>
      </c>
      <c r="L93" s="26">
        <v>9</v>
      </c>
      <c r="M93" s="26">
        <v>9</v>
      </c>
      <c r="N93" s="13">
        <v>3</v>
      </c>
      <c r="O93" s="14"/>
      <c r="P93" s="15"/>
      <c r="Q93" s="14">
        <v>9</v>
      </c>
      <c r="R93" s="26">
        <v>9</v>
      </c>
      <c r="S93" s="26">
        <v>9</v>
      </c>
      <c r="T93" s="26">
        <v>9</v>
      </c>
      <c r="U93" s="14">
        <v>3</v>
      </c>
      <c r="V93" s="13">
        <v>3</v>
      </c>
      <c r="W93" s="14"/>
      <c r="X93" s="15"/>
    </row>
    <row r="94" spans="8:24" ht="12.75">
      <c r="H94">
        <v>11</v>
      </c>
      <c r="I94" s="20" t="s">
        <v>153</v>
      </c>
      <c r="J94" s="14" t="s">
        <v>74</v>
      </c>
      <c r="K94" s="32" t="s">
        <v>72</v>
      </c>
      <c r="L94" s="26"/>
      <c r="M94" s="26"/>
      <c r="N94" s="13">
        <v>4</v>
      </c>
      <c r="O94" s="14"/>
      <c r="P94" s="15"/>
      <c r="Q94" s="14"/>
      <c r="R94" s="26"/>
      <c r="S94" s="26"/>
      <c r="T94" s="26"/>
      <c r="U94" s="14">
        <v>4</v>
      </c>
      <c r="V94" s="13">
        <v>4</v>
      </c>
      <c r="W94" s="14"/>
      <c r="X94" s="15"/>
    </row>
    <row r="95" spans="8:24" ht="12.75">
      <c r="H95">
        <v>12</v>
      </c>
      <c r="I95" s="20" t="s">
        <v>154</v>
      </c>
      <c r="J95" s="28" t="s">
        <v>128</v>
      </c>
      <c r="K95" s="34" t="s">
        <v>56</v>
      </c>
      <c r="L95" s="26"/>
      <c r="M95" s="26"/>
      <c r="N95" s="13">
        <v>5</v>
      </c>
      <c r="O95" s="14"/>
      <c r="P95" s="15"/>
      <c r="Q95" s="14"/>
      <c r="R95" s="26"/>
      <c r="S95" s="26"/>
      <c r="T95" s="26"/>
      <c r="U95" s="14">
        <v>5</v>
      </c>
      <c r="V95" s="13">
        <v>5</v>
      </c>
      <c r="W95" s="14"/>
      <c r="X95" s="15"/>
    </row>
    <row r="96" spans="8:24" ht="12.75">
      <c r="H96">
        <v>13</v>
      </c>
      <c r="I96" s="13" t="s">
        <v>44</v>
      </c>
      <c r="J96" s="28" t="s">
        <v>54</v>
      </c>
      <c r="K96" s="34" t="s">
        <v>139</v>
      </c>
      <c r="L96" s="26"/>
      <c r="M96" s="26"/>
      <c r="N96" s="13">
        <v>6</v>
      </c>
      <c r="O96" s="14"/>
      <c r="P96" s="15"/>
      <c r="Q96" s="14"/>
      <c r="R96" s="26"/>
      <c r="S96" s="26"/>
      <c r="T96" s="26"/>
      <c r="U96" s="14">
        <v>6</v>
      </c>
      <c r="V96" s="13">
        <v>6</v>
      </c>
      <c r="W96" s="14"/>
      <c r="X96" s="15"/>
    </row>
    <row r="97" spans="8:24" ht="12.75">
      <c r="H97">
        <v>14</v>
      </c>
      <c r="I97" s="13" t="s">
        <v>45</v>
      </c>
      <c r="J97" s="28" t="s">
        <v>95</v>
      </c>
      <c r="K97" s="34" t="s">
        <v>59</v>
      </c>
      <c r="L97" s="26"/>
      <c r="M97" s="26"/>
      <c r="N97" s="13">
        <v>7</v>
      </c>
      <c r="O97" s="14"/>
      <c r="P97" s="15"/>
      <c r="Q97" s="14"/>
      <c r="R97" s="26"/>
      <c r="S97" s="26"/>
      <c r="T97" s="26"/>
      <c r="U97" s="14">
        <v>7</v>
      </c>
      <c r="V97" s="13">
        <v>7</v>
      </c>
      <c r="W97" s="14"/>
      <c r="X97" s="15"/>
    </row>
    <row r="98" spans="8:24" ht="12.75">
      <c r="H98">
        <v>15</v>
      </c>
      <c r="I98" s="13" t="s">
        <v>46</v>
      </c>
      <c r="J98" s="28" t="s">
        <v>96</v>
      </c>
      <c r="K98" s="34" t="s">
        <v>140</v>
      </c>
      <c r="L98" s="26"/>
      <c r="M98" s="26"/>
      <c r="N98" s="13">
        <v>8</v>
      </c>
      <c r="O98" s="14"/>
      <c r="P98" s="15"/>
      <c r="Q98" s="14"/>
      <c r="R98" s="26"/>
      <c r="S98" s="26"/>
      <c r="T98" s="26"/>
      <c r="U98" s="14">
        <v>8</v>
      </c>
      <c r="V98" s="13">
        <v>8</v>
      </c>
      <c r="W98" s="14"/>
      <c r="X98" s="15"/>
    </row>
    <row r="99" spans="8:24" ht="12.75">
      <c r="H99">
        <v>16</v>
      </c>
      <c r="I99" s="25" t="s">
        <v>43</v>
      </c>
      <c r="J99" s="28" t="s">
        <v>81</v>
      </c>
      <c r="K99" s="34" t="s">
        <v>141</v>
      </c>
      <c r="L99" s="26"/>
      <c r="M99" s="26"/>
      <c r="N99" s="13">
        <v>9</v>
      </c>
      <c r="O99" s="14"/>
      <c r="P99" s="15"/>
      <c r="Q99" s="14"/>
      <c r="R99" s="26"/>
      <c r="S99" s="26"/>
      <c r="T99" s="26"/>
      <c r="U99" s="14">
        <v>9</v>
      </c>
      <c r="V99" s="13">
        <v>9</v>
      </c>
      <c r="W99" s="14"/>
      <c r="X99" s="15"/>
    </row>
    <row r="100" spans="8:24" ht="12.75">
      <c r="H100">
        <v>17</v>
      </c>
      <c r="I100" s="13" t="s">
        <v>126</v>
      </c>
      <c r="J100" s="28" t="s">
        <v>98</v>
      </c>
      <c r="K100" s="31" t="s">
        <v>82</v>
      </c>
      <c r="L100" s="26"/>
      <c r="M100" s="26"/>
      <c r="N100" s="13"/>
      <c r="O100" s="14"/>
      <c r="P100" s="15"/>
      <c r="Q100" s="14"/>
      <c r="R100" s="26"/>
      <c r="S100" s="26"/>
      <c r="T100" s="26"/>
      <c r="U100" s="14"/>
      <c r="V100" s="13"/>
      <c r="W100" s="14"/>
      <c r="X100" s="15"/>
    </row>
    <row r="101" spans="8:24" ht="12.75">
      <c r="H101">
        <v>18</v>
      </c>
      <c r="I101" s="24" t="s">
        <v>48</v>
      </c>
      <c r="J101" s="28" t="s">
        <v>129</v>
      </c>
      <c r="K101" s="32" t="s">
        <v>99</v>
      </c>
      <c r="L101" s="26"/>
      <c r="M101" s="26"/>
      <c r="N101" s="26"/>
      <c r="O101" s="14"/>
      <c r="P101" s="15"/>
      <c r="Q101" s="14"/>
      <c r="R101" s="26"/>
      <c r="S101" s="26"/>
      <c r="T101" s="26"/>
      <c r="U101" s="14"/>
      <c r="V101" s="13"/>
      <c r="W101" s="14"/>
      <c r="X101" s="15"/>
    </row>
    <row r="102" spans="8:24" ht="12.75">
      <c r="H102">
        <v>19</v>
      </c>
      <c r="I102" s="13" t="s">
        <v>101</v>
      </c>
      <c r="J102" s="27" t="s">
        <v>88</v>
      </c>
      <c r="K102" s="32" t="s">
        <v>142</v>
      </c>
      <c r="L102" s="26"/>
      <c r="M102" s="26"/>
      <c r="N102" s="26"/>
      <c r="O102" s="14"/>
      <c r="P102" s="15"/>
      <c r="Q102" s="14"/>
      <c r="R102" s="26"/>
      <c r="S102" s="26"/>
      <c r="T102" s="26"/>
      <c r="U102" s="14"/>
      <c r="V102" s="13"/>
      <c r="W102" s="14"/>
      <c r="X102" s="15"/>
    </row>
    <row r="103" spans="8:24" ht="12.75">
      <c r="H103">
        <v>20</v>
      </c>
      <c r="I103" s="13" t="s">
        <v>102</v>
      </c>
      <c r="J103" s="14" t="s">
        <v>97</v>
      </c>
      <c r="K103" s="32" t="s">
        <v>143</v>
      </c>
      <c r="L103" s="26"/>
      <c r="M103" s="26"/>
      <c r="N103" s="26"/>
      <c r="O103" s="14"/>
      <c r="P103" s="15"/>
      <c r="Q103" s="14"/>
      <c r="R103" s="26"/>
      <c r="S103" s="26"/>
      <c r="T103" s="26"/>
      <c r="U103" s="14"/>
      <c r="V103" s="13"/>
      <c r="W103" s="14"/>
      <c r="X103" s="15"/>
    </row>
    <row r="104" spans="8:24" ht="12.75">
      <c r="H104">
        <v>21</v>
      </c>
      <c r="I104" s="25" t="s">
        <v>49</v>
      </c>
      <c r="J104" s="14" t="s">
        <v>85</v>
      </c>
      <c r="K104" s="31" t="s">
        <v>84</v>
      </c>
      <c r="L104" s="26"/>
      <c r="M104" s="26"/>
      <c r="N104" s="26"/>
      <c r="O104" s="14"/>
      <c r="P104" s="15"/>
      <c r="Q104" s="14"/>
      <c r="R104" s="26"/>
      <c r="S104" s="26"/>
      <c r="T104" s="26"/>
      <c r="U104" s="14"/>
      <c r="V104" s="13"/>
      <c r="W104" s="14"/>
      <c r="X104" s="15"/>
    </row>
    <row r="105" spans="8:24" ht="12.75">
      <c r="H105">
        <v>22</v>
      </c>
      <c r="I105" s="13">
        <v>7</v>
      </c>
      <c r="J105" s="14" t="s">
        <v>86</v>
      </c>
      <c r="K105" s="31" t="s">
        <v>64</v>
      </c>
      <c r="L105" s="26"/>
      <c r="M105" s="26"/>
      <c r="N105" s="26"/>
      <c r="O105" s="14"/>
      <c r="P105" s="15"/>
      <c r="Q105" s="14"/>
      <c r="R105" s="26"/>
      <c r="S105" s="26"/>
      <c r="T105" s="26"/>
      <c r="U105" s="14"/>
      <c r="V105" s="13"/>
      <c r="W105" s="14"/>
      <c r="X105" s="15"/>
    </row>
    <row r="106" spans="8:24" ht="12.75">
      <c r="H106">
        <v>23</v>
      </c>
      <c r="I106" s="13">
        <v>8</v>
      </c>
      <c r="J106" s="14" t="s">
        <v>83</v>
      </c>
      <c r="K106" s="31" t="s">
        <v>66</v>
      </c>
      <c r="L106" s="26"/>
      <c r="M106" s="26"/>
      <c r="N106" s="26"/>
      <c r="O106" s="14"/>
      <c r="P106" s="15"/>
      <c r="Q106" s="14"/>
      <c r="R106" s="26"/>
      <c r="S106" s="26"/>
      <c r="T106" s="26"/>
      <c r="U106" s="14"/>
      <c r="V106" s="13"/>
      <c r="W106" s="14"/>
      <c r="X106" s="15"/>
    </row>
    <row r="107" spans="8:24" ht="12.75">
      <c r="H107">
        <v>24</v>
      </c>
      <c r="I107" s="13">
        <v>9</v>
      </c>
      <c r="J107" s="14" t="s">
        <v>87</v>
      </c>
      <c r="K107" s="31" t="s">
        <v>63</v>
      </c>
      <c r="L107" s="26"/>
      <c r="M107" s="26"/>
      <c r="N107" s="26"/>
      <c r="O107" s="14"/>
      <c r="P107" s="15"/>
      <c r="Q107" s="14"/>
      <c r="R107" s="26"/>
      <c r="S107" s="26"/>
      <c r="T107" s="26"/>
      <c r="U107" s="14"/>
      <c r="V107" s="13"/>
      <c r="W107" s="14"/>
      <c r="X107" s="15"/>
    </row>
    <row r="108" spans="8:24" ht="12.75">
      <c r="H108">
        <v>25</v>
      </c>
      <c r="I108" s="13" t="s">
        <v>31</v>
      </c>
      <c r="J108" s="14" t="s">
        <v>89</v>
      </c>
      <c r="K108" s="31" t="s">
        <v>67</v>
      </c>
      <c r="L108" s="26"/>
      <c r="M108" s="26"/>
      <c r="N108" s="26"/>
      <c r="O108" s="14"/>
      <c r="P108" s="15"/>
      <c r="Q108" s="14"/>
      <c r="R108" s="26"/>
      <c r="S108" s="26"/>
      <c r="T108" s="26"/>
      <c r="U108" s="14"/>
      <c r="V108" s="13"/>
      <c r="W108" s="14"/>
      <c r="X108" s="15"/>
    </row>
    <row r="109" spans="8:24" ht="12.75">
      <c r="H109">
        <v>26</v>
      </c>
      <c r="I109" s="13">
        <v>4</v>
      </c>
      <c r="J109" s="28" t="s">
        <v>130</v>
      </c>
      <c r="K109" s="31" t="s">
        <v>68</v>
      </c>
      <c r="L109" s="26"/>
      <c r="M109" s="26"/>
      <c r="N109" s="26"/>
      <c r="O109" s="14"/>
      <c r="P109" s="15"/>
      <c r="Q109" s="14"/>
      <c r="R109" s="26"/>
      <c r="S109" s="26"/>
      <c r="T109" s="26"/>
      <c r="U109" s="14"/>
      <c r="V109" s="13"/>
      <c r="W109" s="14"/>
      <c r="X109" s="15"/>
    </row>
    <row r="110" spans="8:24" ht="12.75">
      <c r="H110">
        <v>27</v>
      </c>
      <c r="I110" s="13">
        <v>5</v>
      </c>
      <c r="J110" s="19" t="s">
        <v>62</v>
      </c>
      <c r="K110" s="32" t="s">
        <v>69</v>
      </c>
      <c r="L110" s="26"/>
      <c r="M110" s="26"/>
      <c r="N110" s="26"/>
      <c r="O110" s="14"/>
      <c r="P110" s="15"/>
      <c r="Q110" s="14"/>
      <c r="R110" s="26"/>
      <c r="S110" s="26"/>
      <c r="T110" s="26"/>
      <c r="U110" s="14"/>
      <c r="V110" s="13"/>
      <c r="W110" s="14"/>
      <c r="X110" s="15"/>
    </row>
    <row r="111" spans="8:24" ht="12.75">
      <c r="H111">
        <v>28</v>
      </c>
      <c r="I111" s="13">
        <v>6</v>
      </c>
      <c r="J111" s="14" t="s">
        <v>131</v>
      </c>
      <c r="K111" s="32" t="s">
        <v>115</v>
      </c>
      <c r="L111" s="26"/>
      <c r="M111" s="26"/>
      <c r="N111" s="26"/>
      <c r="O111" s="14"/>
      <c r="P111" s="15"/>
      <c r="Q111" s="14"/>
      <c r="R111" s="26"/>
      <c r="S111" s="26"/>
      <c r="T111" s="26"/>
      <c r="U111" s="14"/>
      <c r="V111" s="13"/>
      <c r="W111" s="14"/>
      <c r="X111" s="15"/>
    </row>
    <row r="112" spans="8:24" ht="12.75">
      <c r="H112">
        <v>29</v>
      </c>
      <c r="I112" s="13" t="s">
        <v>30</v>
      </c>
      <c r="J112" s="28" t="s">
        <v>132</v>
      </c>
      <c r="K112" s="32" t="s">
        <v>116</v>
      </c>
      <c r="M112" s="2"/>
      <c r="O112" s="15"/>
      <c r="P112" s="15"/>
      <c r="Q112" s="15"/>
      <c r="R112" s="2"/>
      <c r="S112" s="2"/>
      <c r="T112" s="2"/>
      <c r="U112" s="15"/>
      <c r="W112" s="15"/>
      <c r="X112" s="15"/>
    </row>
    <row r="113" spans="8:24" ht="12.75">
      <c r="H113">
        <v>30</v>
      </c>
      <c r="I113" s="13">
        <v>1</v>
      </c>
      <c r="J113" s="15"/>
      <c r="K113" s="31" t="s">
        <v>144</v>
      </c>
      <c r="M113" s="2"/>
      <c r="O113" s="15"/>
      <c r="P113" s="15"/>
      <c r="Q113" s="15"/>
      <c r="R113" s="2"/>
      <c r="S113" s="2"/>
      <c r="T113" s="2"/>
      <c r="U113" s="15"/>
      <c r="W113" s="15"/>
      <c r="X113" s="15"/>
    </row>
    <row r="114" spans="8:24" ht="12.75">
      <c r="H114">
        <v>31</v>
      </c>
      <c r="I114" s="13">
        <v>2</v>
      </c>
      <c r="J114" s="15"/>
      <c r="K114" s="32" t="s">
        <v>145</v>
      </c>
      <c r="M114" s="2"/>
      <c r="O114" s="15"/>
      <c r="P114" s="15"/>
      <c r="Q114" s="15"/>
      <c r="R114" s="2"/>
      <c r="S114" s="2"/>
      <c r="T114" s="2"/>
      <c r="U114" s="15"/>
      <c r="W114" s="15"/>
      <c r="X114" s="15"/>
    </row>
    <row r="115" spans="8:24" ht="12.75">
      <c r="H115">
        <v>32</v>
      </c>
      <c r="I115" s="13">
        <v>3</v>
      </c>
      <c r="J115" s="15"/>
      <c r="L115" s="15"/>
      <c r="M115" s="26"/>
      <c r="O115" s="15"/>
      <c r="P115" s="15"/>
      <c r="Q115" s="15"/>
      <c r="R115" s="2"/>
      <c r="S115" s="2"/>
      <c r="T115" s="2"/>
      <c r="U115" s="15"/>
      <c r="W115" s="15"/>
      <c r="X115" s="15"/>
    </row>
    <row r="116" spans="8:24" ht="12.75">
      <c r="H116">
        <v>33</v>
      </c>
      <c r="I116" s="13" t="s">
        <v>28</v>
      </c>
      <c r="J116" s="15"/>
      <c r="K116" s="32"/>
      <c r="L116" s="2"/>
      <c r="M116" s="26"/>
      <c r="O116" s="15"/>
      <c r="P116" s="15"/>
      <c r="Q116" s="15"/>
      <c r="R116" s="2"/>
      <c r="S116" s="2"/>
      <c r="T116" s="2"/>
      <c r="U116" s="15"/>
      <c r="W116" s="15"/>
      <c r="X116" s="15"/>
    </row>
    <row r="117" spans="8:24" ht="12.75">
      <c r="H117">
        <v>34</v>
      </c>
      <c r="I117" s="13" t="s">
        <v>50</v>
      </c>
      <c r="J117" s="15"/>
      <c r="K117" s="42"/>
      <c r="L117" s="2"/>
      <c r="M117" s="26"/>
      <c r="O117" s="15"/>
      <c r="P117" s="15"/>
      <c r="Q117" s="15"/>
      <c r="R117" s="2"/>
      <c r="S117" s="2"/>
      <c r="T117" s="2"/>
      <c r="U117" s="15"/>
      <c r="W117" s="15"/>
      <c r="X117" s="15"/>
    </row>
    <row r="118" spans="8:24" ht="12.75">
      <c r="H118">
        <v>35</v>
      </c>
      <c r="I118" s="13">
        <v>0</v>
      </c>
      <c r="J118" s="15"/>
      <c r="K118" s="42"/>
      <c r="L118" s="2"/>
      <c r="M118" s="26"/>
      <c r="O118" s="15"/>
      <c r="P118" s="15"/>
      <c r="Q118" s="15"/>
      <c r="R118" s="2"/>
      <c r="S118" s="2"/>
      <c r="T118" s="2"/>
      <c r="U118" s="15"/>
      <c r="W118" s="15"/>
      <c r="X118" s="15"/>
    </row>
    <row r="119" spans="8:24" ht="12.75">
      <c r="H119">
        <v>36</v>
      </c>
      <c r="I119" s="20" t="s">
        <v>32</v>
      </c>
      <c r="J119" s="15"/>
      <c r="K119" s="42"/>
      <c r="L119" s="2"/>
      <c r="M119" s="26"/>
      <c r="O119" s="15"/>
      <c r="P119" s="15"/>
      <c r="Q119" s="15"/>
      <c r="R119" s="2"/>
      <c r="S119" s="2"/>
      <c r="T119" s="2"/>
      <c r="U119" s="15"/>
      <c r="W119" s="15"/>
      <c r="X119" s="15"/>
    </row>
    <row r="120" spans="8:24" ht="12.75">
      <c r="H120">
        <v>37</v>
      </c>
      <c r="I120" s="20" t="s">
        <v>57</v>
      </c>
      <c r="J120" s="15"/>
      <c r="K120" s="42"/>
      <c r="L120" s="2"/>
      <c r="M120" s="26"/>
      <c r="O120" s="15"/>
      <c r="P120" s="15"/>
      <c r="Q120" s="15"/>
      <c r="R120" s="2"/>
      <c r="S120" s="2"/>
      <c r="T120" s="2"/>
      <c r="U120" s="15"/>
      <c r="W120" s="15"/>
      <c r="X120" s="15"/>
    </row>
    <row r="121" spans="8:24" ht="12.75">
      <c r="H121">
        <v>38</v>
      </c>
      <c r="I121" s="20" t="s">
        <v>29</v>
      </c>
      <c r="J121" s="15"/>
      <c r="K121" s="42"/>
      <c r="L121" s="2"/>
      <c r="M121" s="26"/>
      <c r="O121" s="15"/>
      <c r="P121" s="15"/>
      <c r="Q121" s="15"/>
      <c r="R121" s="2"/>
      <c r="S121" s="2"/>
      <c r="T121" s="2"/>
      <c r="U121" s="15"/>
      <c r="W121" s="15"/>
      <c r="X121" s="15"/>
    </row>
    <row r="122" spans="8:24" ht="12.75">
      <c r="H122">
        <v>39</v>
      </c>
      <c r="J122" s="15"/>
      <c r="K122" s="31"/>
      <c r="L122" s="2"/>
      <c r="M122" s="26"/>
      <c r="O122" s="15"/>
      <c r="P122" s="15"/>
      <c r="Q122" s="15"/>
      <c r="R122" s="2"/>
      <c r="S122" s="2"/>
      <c r="T122" s="2"/>
      <c r="U122" s="15"/>
      <c r="W122" s="15"/>
      <c r="X122" s="15"/>
    </row>
    <row r="123" spans="8:24" ht="12.75">
      <c r="H123">
        <v>40</v>
      </c>
      <c r="I123" s="22"/>
      <c r="J123" s="15"/>
      <c r="K123" s="31"/>
      <c r="L123" s="2"/>
      <c r="M123" s="26"/>
      <c r="O123" s="15"/>
      <c r="P123" s="15"/>
      <c r="Q123" s="15"/>
      <c r="R123" s="2"/>
      <c r="S123" s="2"/>
      <c r="T123" s="2"/>
      <c r="U123" s="15"/>
      <c r="W123" s="15"/>
      <c r="X123" s="15"/>
    </row>
    <row r="124" spans="10:24" ht="12.75">
      <c r="J124" s="15"/>
      <c r="K124" s="31"/>
      <c r="L124" s="2"/>
      <c r="M124" s="26"/>
      <c r="O124" s="15"/>
      <c r="P124" s="15"/>
      <c r="Q124" s="15"/>
      <c r="R124" s="2"/>
      <c r="S124" s="2"/>
      <c r="T124" s="2"/>
      <c r="U124" s="15"/>
      <c r="W124" s="15"/>
      <c r="X124" s="15" t="s">
        <v>122</v>
      </c>
    </row>
    <row r="125" spans="9:24" ht="12.75">
      <c r="I125" s="13"/>
      <c r="J125" s="15"/>
      <c r="K125" s="31"/>
      <c r="L125" s="2"/>
      <c r="M125" s="26"/>
      <c r="O125" s="15"/>
      <c r="P125" s="15"/>
      <c r="Q125" s="15"/>
      <c r="R125" s="2"/>
      <c r="S125" s="2"/>
      <c r="T125" s="2"/>
      <c r="U125" s="15"/>
      <c r="W125" s="15"/>
      <c r="X125" s="15"/>
    </row>
    <row r="126" spans="2:25" s="13" customFormat="1" ht="12.75">
      <c r="B126" s="5"/>
      <c r="I126" s="13">
        <v>38</v>
      </c>
      <c r="J126" s="14">
        <v>29</v>
      </c>
      <c r="K126" s="31">
        <v>31</v>
      </c>
      <c r="L126" s="26">
        <v>10</v>
      </c>
      <c r="M126" s="26">
        <v>10</v>
      </c>
      <c r="N126" s="26">
        <v>16</v>
      </c>
      <c r="O126" s="14">
        <v>3</v>
      </c>
      <c r="P126" s="14">
        <v>6</v>
      </c>
      <c r="Q126" s="14">
        <v>10</v>
      </c>
      <c r="R126" s="26">
        <v>10</v>
      </c>
      <c r="S126" s="26">
        <v>10</v>
      </c>
      <c r="T126" s="26">
        <v>40</v>
      </c>
      <c r="U126" s="14">
        <v>16</v>
      </c>
      <c r="V126" s="26">
        <v>16</v>
      </c>
      <c r="W126" s="14">
        <v>3</v>
      </c>
      <c r="X126" s="14">
        <f>SUM(I126:W126)</f>
        <v>248</v>
      </c>
      <c r="Y126" s="13" t="s">
        <v>123</v>
      </c>
    </row>
    <row r="127" spans="9:24" ht="12.75">
      <c r="I127" s="13"/>
      <c r="J127" s="14"/>
      <c r="K127" s="31"/>
      <c r="L127" s="26"/>
      <c r="M127" s="26"/>
      <c r="O127" s="15"/>
      <c r="P127" s="15"/>
      <c r="Q127" s="15"/>
      <c r="R127" s="2"/>
      <c r="S127" s="2"/>
      <c r="T127" s="2"/>
      <c r="U127" s="15"/>
      <c r="W127" s="15"/>
      <c r="X127" s="15"/>
    </row>
    <row r="128" spans="9:25" ht="12.75">
      <c r="I128" s="13">
        <f>I126</f>
        <v>38</v>
      </c>
      <c r="J128" s="14"/>
      <c r="K128" s="44">
        <f>SUM(J126:K126)</f>
        <v>60</v>
      </c>
      <c r="L128" s="26"/>
      <c r="M128" s="26"/>
      <c r="N128">
        <f>SUM(L126:N126)</f>
        <v>36</v>
      </c>
      <c r="O128" s="15">
        <v>3</v>
      </c>
      <c r="P128" s="15">
        <v>6</v>
      </c>
      <c r="Q128" s="15"/>
      <c r="R128" s="2"/>
      <c r="S128" s="2"/>
      <c r="T128" s="2">
        <f>SUM(Q126:T126)</f>
        <v>70</v>
      </c>
      <c r="U128" s="15"/>
      <c r="V128">
        <f>SUM(U126:V126)</f>
        <v>32</v>
      </c>
      <c r="W128" s="15">
        <v>3</v>
      </c>
      <c r="X128" s="14">
        <f>SUM(I128:W128)</f>
        <v>248</v>
      </c>
      <c r="Y128" s="2"/>
    </row>
    <row r="129" spans="9:24" ht="12.75">
      <c r="I129" s="13"/>
      <c r="J129" s="14"/>
      <c r="K129" s="44"/>
      <c r="L129" s="13"/>
      <c r="M129" s="13"/>
      <c r="O129" s="15"/>
      <c r="P129" s="15"/>
      <c r="Q129" s="15"/>
      <c r="R129" s="2"/>
      <c r="S129" s="2"/>
      <c r="T129" s="2"/>
      <c r="U129" s="15"/>
      <c r="W129" s="15"/>
      <c r="X129" s="15"/>
    </row>
    <row r="130" spans="9:25" ht="12.75">
      <c r="I130" s="13">
        <f>I128</f>
        <v>38</v>
      </c>
      <c r="J130" s="14"/>
      <c r="K130" s="45">
        <f>2*K128</f>
        <v>120</v>
      </c>
      <c r="L130" s="14"/>
      <c r="M130" s="13"/>
      <c r="N130">
        <f>2*N128</f>
        <v>72</v>
      </c>
      <c r="O130" s="15">
        <f>3*O128</f>
        <v>9</v>
      </c>
      <c r="P130" s="15">
        <f>3*P128</f>
        <v>18</v>
      </c>
      <c r="Q130" s="15"/>
      <c r="R130" s="2"/>
      <c r="S130" s="2"/>
      <c r="T130" s="2">
        <f>3*T128</f>
        <v>210</v>
      </c>
      <c r="U130" s="15"/>
      <c r="V130">
        <f>3*V128</f>
        <v>96</v>
      </c>
      <c r="W130" s="15">
        <f>4*W128</f>
        <v>12</v>
      </c>
      <c r="X130" s="14">
        <f>SUM(I130:W130)</f>
        <v>575</v>
      </c>
      <c r="Y130" t="s">
        <v>124</v>
      </c>
    </row>
    <row r="131" ht="12.75">
      <c r="X131" s="15"/>
    </row>
    <row r="132" ht="12.75">
      <c r="X132" s="15"/>
    </row>
    <row r="133" ht="12.75">
      <c r="X133" s="15"/>
    </row>
  </sheetData>
  <printOptions gridLines="1"/>
  <pageMargins left="0.34" right="0.31" top="0.49" bottom="0.87" header="0.5" footer="0.88"/>
  <pageSetup fitToHeight="2" fitToWidth="2" horizontalDpi="600" verticalDpi="600" orientation="landscape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cp:lastPrinted>2007-11-26T18:19:03Z</cp:lastPrinted>
  <dcterms:created xsi:type="dcterms:W3CDTF">2007-10-23T13:44:54Z</dcterms:created>
  <dcterms:modified xsi:type="dcterms:W3CDTF">2008-01-02T05:03:38Z</dcterms:modified>
  <cp:category/>
  <cp:version/>
  <cp:contentType/>
  <cp:contentStatus/>
</cp:coreProperties>
</file>