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<sst xmlns="http://schemas.openxmlformats.org/spreadsheetml/2006/main" count="751" uniqueCount="313">
  <si>
    <t># menus</t>
  </si>
  <si>
    <t>Keystroke Count</t>
  </si>
  <si>
    <t># primary keys</t>
  </si>
  <si>
    <t>tot # keys</t>
  </si>
  <si>
    <t>tot # keys - # shift keys</t>
  </si>
  <si>
    <t># primary keys + (2 * # shifted functions) + (3 * # menu functions)</t>
  </si>
  <si>
    <t>Keystroke count / total # functions</t>
  </si>
  <si>
    <t>Keyboard Clutter (# fcns per key)</t>
  </si>
  <si>
    <t>I</t>
  </si>
  <si>
    <t>N</t>
  </si>
  <si>
    <t>P</t>
  </si>
  <si>
    <t>U</t>
  </si>
  <si>
    <t>T</t>
  </si>
  <si>
    <t>S</t>
  </si>
  <si>
    <t>O</t>
  </si>
  <si>
    <t>Keystroke count per function</t>
  </si>
  <si>
    <t># menu functions</t>
  </si>
  <si>
    <t>HP 35s</t>
  </si>
  <si>
    <t># generic shift keys (i.e. "f", "g")</t>
  </si>
  <si>
    <t># marked shifted fcns (f ASIN, etc.)</t>
  </si>
  <si>
    <t># 3-key sequences B</t>
  </si>
  <si>
    <t># fcns per 3-key seq B</t>
  </si>
  <si>
    <t># 3-key sequences C</t>
  </si>
  <si>
    <t># fcns per 3-key seq C</t>
  </si>
  <si>
    <t># functional shift keys (i.e. "DSP", "STO")</t>
  </si>
  <si>
    <t># 3-key generic shifted A</t>
  </si>
  <si>
    <t># fcns per 3-key generic shifted A</t>
  </si>
  <si>
    <t>2-key</t>
  </si>
  <si>
    <t>primary:</t>
  </si>
  <si>
    <t>gold-shifted</t>
  </si>
  <si>
    <t>FIX</t>
  </si>
  <si>
    <t>SCI</t>
  </si>
  <si>
    <t>n</t>
  </si>
  <si>
    <t>i</t>
  </si>
  <si>
    <t>%</t>
  </si>
  <si>
    <r>
      <t>Ö</t>
    </r>
    <r>
      <rPr>
        <sz val="7.5"/>
        <rFont val="Arial"/>
        <family val="0"/>
      </rPr>
      <t>x</t>
    </r>
  </si>
  <si>
    <t>x&lt;&gt;y</t>
  </si>
  <si>
    <r>
      <t>R</t>
    </r>
    <r>
      <rPr>
        <sz val="10"/>
        <rFont val="Arial"/>
        <family val="2"/>
      </rPr>
      <t>↓</t>
    </r>
  </si>
  <si>
    <t>Σ-</t>
  </si>
  <si>
    <t>y^x</t>
  </si>
  <si>
    <t>x-bar</t>
  </si>
  <si>
    <t>RCL</t>
  </si>
  <si>
    <t>-</t>
  </si>
  <si>
    <t>+</t>
  </si>
  <si>
    <t>x</t>
  </si>
  <si>
    <t>÷</t>
  </si>
  <si>
    <t>•</t>
  </si>
  <si>
    <t>Σ+</t>
  </si>
  <si>
    <r>
      <t># unmarked shifted fcns (f</t>
    </r>
    <r>
      <rPr>
        <sz val="10"/>
        <rFont val="Arial"/>
        <family val="2"/>
      </rPr>
      <t>·¹</t>
    </r>
    <r>
      <rPr>
        <sz val="7.5"/>
        <rFont val="Arial"/>
        <family val="0"/>
      </rPr>
      <t xml:space="preserve"> ASIN)</t>
    </r>
  </si>
  <si>
    <t>tot # primary fcns</t>
  </si>
  <si>
    <t>tot # shift keys</t>
  </si>
  <si>
    <t># generic shift keys + # functional shift keys</t>
  </si>
  <si>
    <t>tot # 2-key shifted fcns</t>
  </si>
  <si>
    <t># marked shifted fcns + # unmarked shifted fcns</t>
  </si>
  <si>
    <t>tot # 3-key sequences</t>
  </si>
  <si>
    <t>tot # functions</t>
  </si>
  <si>
    <t>R/S</t>
  </si>
  <si>
    <t>SIN</t>
  </si>
  <si>
    <t>COS</t>
  </si>
  <si>
    <t>TAN</t>
  </si>
  <si>
    <t>1/x</t>
  </si>
  <si>
    <r>
      <t>ENTER</t>
    </r>
    <r>
      <rPr>
        <sz val="10"/>
        <rFont val="Arial"/>
        <family val="2"/>
      </rPr>
      <t>↑</t>
    </r>
  </si>
  <si>
    <t>+/-</t>
  </si>
  <si>
    <t xml:space="preserve">E </t>
  </si>
  <si>
    <t>()</t>
  </si>
  <si>
    <t>←</t>
  </si>
  <si>
    <t>EQN</t>
  </si>
  <si>
    <t>C</t>
  </si>
  <si>
    <t>blue-shifted</t>
  </si>
  <si>
    <t>FN=</t>
  </si>
  <si>
    <t>A</t>
  </si>
  <si>
    <t>B</t>
  </si>
  <si>
    <t>D</t>
  </si>
  <si>
    <t>E</t>
  </si>
  <si>
    <t>F</t>
  </si>
  <si>
    <t>G</t>
  </si>
  <si>
    <t>H</t>
  </si>
  <si>
    <t>J</t>
  </si>
  <si>
    <t>K</t>
  </si>
  <si>
    <t>L</t>
  </si>
  <si>
    <t>M</t>
  </si>
  <si>
    <t>Q</t>
  </si>
  <si>
    <t>R</t>
  </si>
  <si>
    <t>V</t>
  </si>
  <si>
    <t>W</t>
  </si>
  <si>
    <t>X</t>
  </si>
  <si>
    <t>Y</t>
  </si>
  <si>
    <t>Z</t>
  </si>
  <si>
    <t>(i)</t>
  </si>
  <si>
    <t>(j)</t>
  </si>
  <si>
    <t>RTN</t>
  </si>
  <si>
    <t>Menu</t>
  </si>
  <si>
    <t>≠</t>
  </si>
  <si>
    <t>≤</t>
  </si>
  <si>
    <t>&lt;</t>
  </si>
  <si>
    <t>&gt;</t>
  </si>
  <si>
    <t>≥</t>
  </si>
  <si>
    <t>=</t>
  </si>
  <si>
    <t>3-key</t>
  </si>
  <si>
    <t>gold X&lt;&gt;</t>
  </si>
  <si>
    <t>gold VIEW</t>
  </si>
  <si>
    <t>gold INPUT</t>
  </si>
  <si>
    <t>ARG</t>
  </si>
  <si>
    <t>ENG</t>
  </si>
  <si>
    <t>ALL</t>
  </si>
  <si>
    <t>.</t>
  </si>
  <si>
    <t>,</t>
  </si>
  <si>
    <t>xiy</t>
  </si>
  <si>
    <t>rөa</t>
  </si>
  <si>
    <t>(6)</t>
  </si>
  <si>
    <t>(5)</t>
  </si>
  <si>
    <t>(4)</t>
  </si>
  <si>
    <t>VAR</t>
  </si>
  <si>
    <t>PGM</t>
  </si>
  <si>
    <t>gold HYP</t>
  </si>
  <si>
    <t>π</t>
  </si>
  <si>
    <t>INTG</t>
  </si>
  <si>
    <t>SGN</t>
  </si>
  <si>
    <t>INT÷</t>
  </si>
  <si>
    <t>Rmdr</t>
  </si>
  <si>
    <t>FP</t>
  </si>
  <si>
    <t>IP</t>
  </si>
  <si>
    <r>
      <t>x</t>
    </r>
    <r>
      <rPr>
        <sz val="10"/>
        <rFont val="Symbol"/>
        <family val="1"/>
      </rPr>
      <t>Ö</t>
    </r>
    <r>
      <rPr>
        <sz val="7.5"/>
        <rFont val="Arial"/>
        <family val="0"/>
      </rPr>
      <t>y</t>
    </r>
  </si>
  <si>
    <t>LOG</t>
  </si>
  <si>
    <t>10^x</t>
  </si>
  <si>
    <t>SHOW</t>
  </si>
  <si>
    <t>←ENG</t>
  </si>
  <si>
    <t>ENG→</t>
  </si>
  <si>
    <t>UNDO</t>
  </si>
  <si>
    <t>Multi-key</t>
  </si>
  <si>
    <t>→°F</t>
  </si>
  <si>
    <t>HMS→</t>
  </si>
  <si>
    <t>→RAD</t>
  </si>
  <si>
    <t>%CHG</t>
  </si>
  <si>
    <t>→lb</t>
  </si>
  <si>
    <t>→MILE</t>
  </si>
  <si>
    <t>→in</t>
  </si>
  <si>
    <t>nCr</t>
  </si>
  <si>
    <t>AND</t>
  </si>
  <si>
    <t>XOR</t>
  </si>
  <si>
    <t>OR</t>
  </si>
  <si>
    <t>NOT</t>
  </si>
  <si>
    <t>NAND</t>
  </si>
  <si>
    <t>NOR</t>
  </si>
  <si>
    <t>→gal</t>
  </si>
  <si>
    <t>SEED</t>
  </si>
  <si>
    <t>x-hat</t>
  </si>
  <si>
    <t>y-hat</t>
  </si>
  <si>
    <t>r</t>
  </si>
  <si>
    <t>m</t>
  </si>
  <si>
    <t>b</t>
  </si>
  <si>
    <t>OFF</t>
  </si>
  <si>
    <t>/c</t>
  </si>
  <si>
    <t>y-bar</t>
  </si>
  <si>
    <t>x-bar w</t>
  </si>
  <si>
    <t>MODE</t>
  </si>
  <si>
    <t>DEG</t>
  </si>
  <si>
    <t>RAD</t>
  </si>
  <si>
    <t>GRD</t>
  </si>
  <si>
    <t>ALG</t>
  </si>
  <si>
    <t>RPN</t>
  </si>
  <si>
    <t>GTO</t>
  </si>
  <si>
    <t>A ENTER</t>
  </si>
  <si>
    <t>B ENTER</t>
  </si>
  <si>
    <t>Z ENTER</t>
  </si>
  <si>
    <t>XEQ</t>
  </si>
  <si>
    <t>gold ISG</t>
  </si>
  <si>
    <t>gold x?y</t>
  </si>
  <si>
    <t>gold FLAGS</t>
  </si>
  <si>
    <t>gold DISPLAY</t>
  </si>
  <si>
    <t>gold CONST</t>
  </si>
  <si>
    <t>gold MEM</t>
  </si>
  <si>
    <t>gold INTG</t>
  </si>
  <si>
    <t>gold LOGIC</t>
  </si>
  <si>
    <t>gold L.R.</t>
  </si>
  <si>
    <t>gold x-bar, y-bar</t>
  </si>
  <si>
    <t>PRGM</t>
  </si>
  <si>
    <t>blue DSE</t>
  </si>
  <si>
    <t>blue LBL</t>
  </si>
  <si>
    <t>blue x?0</t>
  </si>
  <si>
    <t xml:space="preserve">blue STO </t>
  </si>
  <si>
    <r>
      <t>R</t>
    </r>
    <r>
      <rPr>
        <sz val="10"/>
        <rFont val="Arial"/>
        <family val="2"/>
      </rPr>
      <t>↑</t>
    </r>
  </si>
  <si>
    <t>PSE</t>
  </si>
  <si>
    <t>Ө</t>
  </si>
  <si>
    <t>ASIN</t>
  </si>
  <si>
    <t>ACOS</t>
  </si>
  <si>
    <t>ATAN</t>
  </si>
  <si>
    <t>x^2</t>
  </si>
  <si>
    <t>LN</t>
  </si>
  <si>
    <t>e^x</t>
  </si>
  <si>
    <t>LASTx</t>
  </si>
  <si>
    <t>ABS</t>
  </si>
  <si>
    <t>RND</t>
  </si>
  <si>
    <t>[]</t>
  </si>
  <si>
    <t>VARS</t>
  </si>
  <si>
    <t>Σ</t>
  </si>
  <si>
    <t>STK</t>
  </si>
  <si>
    <t>CLVARx</t>
  </si>
  <si>
    <t>→°C</t>
  </si>
  <si>
    <t>→HMS</t>
  </si>
  <si>
    <t>→DEG</t>
  </si>
  <si>
    <t>→kg</t>
  </si>
  <si>
    <t>→KM</t>
  </si>
  <si>
    <t>→cm</t>
  </si>
  <si>
    <t>nPr</t>
  </si>
  <si>
    <t>DEC</t>
  </si>
  <si>
    <t>HEX</t>
  </si>
  <si>
    <t>OCT</t>
  </si>
  <si>
    <t>BIN</t>
  </si>
  <si>
    <t>d</t>
  </si>
  <si>
    <t>h</t>
  </si>
  <si>
    <t>o</t>
  </si>
  <si>
    <t>→l</t>
  </si>
  <si>
    <t>RAND</t>
  </si>
  <si>
    <r>
      <t>Σ</t>
    </r>
    <r>
      <rPr>
        <sz val="7.5"/>
        <rFont val="Arial"/>
        <family val="0"/>
      </rPr>
      <t>x</t>
    </r>
  </si>
  <si>
    <r>
      <t>Σ</t>
    </r>
    <r>
      <rPr>
        <sz val="7.5"/>
        <rFont val="Arial"/>
        <family val="0"/>
      </rPr>
      <t>y</t>
    </r>
  </si>
  <si>
    <r>
      <t>Σ</t>
    </r>
    <r>
      <rPr>
        <sz val="7.5"/>
        <rFont val="Arial"/>
        <family val="0"/>
      </rPr>
      <t>x</t>
    </r>
    <r>
      <rPr>
        <sz val="7.5"/>
        <rFont val="Arial"/>
        <family val="2"/>
      </rPr>
      <t>²</t>
    </r>
  </si>
  <si>
    <r>
      <t>Σ</t>
    </r>
    <r>
      <rPr>
        <sz val="7.5"/>
        <rFont val="Arial"/>
        <family val="0"/>
      </rPr>
      <t>y</t>
    </r>
    <r>
      <rPr>
        <sz val="7.5"/>
        <rFont val="Arial"/>
        <family val="2"/>
      </rPr>
      <t>²</t>
    </r>
  </si>
  <si>
    <r>
      <t>Σ</t>
    </r>
    <r>
      <rPr>
        <sz val="7.5"/>
        <rFont val="Arial"/>
        <family val="0"/>
      </rPr>
      <t>xy</t>
    </r>
  </si>
  <si>
    <t>ON</t>
  </si>
  <si>
    <t>SPACE</t>
  </si>
  <si>
    <t>FDISP</t>
  </si>
  <si>
    <t>!</t>
  </si>
  <si>
    <t>Sx</t>
  </si>
  <si>
    <t>Sy</t>
  </si>
  <si>
    <r>
      <t>σ</t>
    </r>
    <r>
      <rPr>
        <sz val="7.5"/>
        <rFont val="Arial"/>
        <family val="0"/>
      </rPr>
      <t>x</t>
    </r>
  </si>
  <si>
    <r>
      <t>σ</t>
    </r>
    <r>
      <rPr>
        <sz val="7.5"/>
        <rFont val="Arial"/>
        <family val="0"/>
      </rPr>
      <t>y</t>
    </r>
  </si>
  <si>
    <t>4-key</t>
  </si>
  <si>
    <t>blue SOLVE</t>
  </si>
  <si>
    <t>gold ∫</t>
  </si>
  <si>
    <t>blue CLEAR</t>
  </si>
  <si>
    <t>blue BASE</t>
  </si>
  <si>
    <t>blue SUMS</t>
  </si>
  <si>
    <r>
      <t xml:space="preserve">blue s, </t>
    </r>
    <r>
      <rPr>
        <sz val="10"/>
        <rFont val="Arial"/>
        <family val="2"/>
      </rPr>
      <t>σ</t>
    </r>
  </si>
  <si>
    <t xml:space="preserve"># menu fcns </t>
  </si>
  <si>
    <t>blue LBL, GTO n ENTER, XEQ n ENTER</t>
  </si>
  <si>
    <t>tot # Menu keystrokes</t>
  </si>
  <si>
    <t>blue STO +-x÷</t>
  </si>
  <si>
    <t>RCL +-x÷</t>
  </si>
  <si>
    <t>gold HYP blue</t>
  </si>
  <si>
    <t># 4-key sequences D</t>
  </si>
  <si>
    <t># fcns per 4-key seq D</t>
  </si>
  <si>
    <t># 4-key sequences E</t>
  </si>
  <si>
    <t># fcns per 4-key seq E</t>
  </si>
  <si>
    <t>tot # 4-key sequences</t>
  </si>
  <si>
    <t>(# 3-key sequences A * # fcns per 3-key seq A) + (# 3-key sequences B * # fcns per 3-key seq B)+(# 3-key sequences C * # fcns per 3-key seq C)</t>
  </si>
  <si>
    <t>(# 4-key sequences D * # fcns per 4-key seq D) + (# 4-key sequences E * # fcns per 4-key seq E)</t>
  </si>
  <si>
    <t>↑</t>
  </si>
  <si>
    <t>→</t>
  </si>
  <si>
    <t>↓</t>
  </si>
  <si>
    <t>g DISP [ ] 0</t>
  </si>
  <si>
    <t>g DISP [ ] 1</t>
  </si>
  <si>
    <t>g DISP [ ] 2</t>
  </si>
  <si>
    <t>g DISP [ ] 3</t>
  </si>
  <si>
    <t>g DISP [ ] 4</t>
  </si>
  <si>
    <t>g DISP [ ] 5</t>
  </si>
  <si>
    <t>g DISP [ ] 6</t>
  </si>
  <si>
    <t>g DISP [ ] 7</t>
  </si>
  <si>
    <t>g DISP [ ] 8</t>
  </si>
  <si>
    <t>g DISP [ ] 9</t>
  </si>
  <si>
    <t>g DISP [ ] . 0</t>
  </si>
  <si>
    <t>g DISP [ ] . 1</t>
  </si>
  <si>
    <t>(FIX/SCI/ENG)</t>
  </si>
  <si>
    <t>g DISP ALL</t>
  </si>
  <si>
    <t>1-4</t>
  </si>
  <si>
    <t>4,5-key</t>
  </si>
  <si>
    <t>(SF/CF/FS?)</t>
  </si>
  <si>
    <t>[ ] 0</t>
  </si>
  <si>
    <t>[ ] 1</t>
  </si>
  <si>
    <t>[ ] 2</t>
  </si>
  <si>
    <t>[ ] 3</t>
  </si>
  <si>
    <t>[ ] 4</t>
  </si>
  <si>
    <t>[ ] 5</t>
  </si>
  <si>
    <t>[ ] 6</t>
  </si>
  <si>
    <t>[ ] 7</t>
  </si>
  <si>
    <t>[ ] 8</t>
  </si>
  <si>
    <t>[ ] 9</t>
  </si>
  <si>
    <t>[ ] . 0</t>
  </si>
  <si>
    <t>[ ] . 1</t>
  </si>
  <si>
    <t>C ENTER</t>
  </si>
  <si>
    <t>D ENTER</t>
  </si>
  <si>
    <t>E ENTER</t>
  </si>
  <si>
    <t>F ENTER</t>
  </si>
  <si>
    <t>G ENTER</t>
  </si>
  <si>
    <t>H ENTER</t>
  </si>
  <si>
    <t>I ENTER</t>
  </si>
  <si>
    <t>J ENTER</t>
  </si>
  <si>
    <t>K ENTER</t>
  </si>
  <si>
    <t>L ENTER</t>
  </si>
  <si>
    <t>M ENTER</t>
  </si>
  <si>
    <t>N ENTER</t>
  </si>
  <si>
    <t>O ENTER</t>
  </si>
  <si>
    <t>P ENTER</t>
  </si>
  <si>
    <t>Q ENTER</t>
  </si>
  <si>
    <t>R ENTER</t>
  </si>
  <si>
    <t>S ENTER</t>
  </si>
  <si>
    <t>T ENTER</t>
  </si>
  <si>
    <t>U ENTER</t>
  </si>
  <si>
    <t>V ENTER</t>
  </si>
  <si>
    <t>W ENTER</t>
  </si>
  <si>
    <t>X ENTER</t>
  </si>
  <si>
    <t>Y ENTER</t>
  </si>
  <si>
    <t># unmarked 2-key shifted fcns (DSP n, etc.)</t>
  </si>
  <si>
    <t># primary keys + tot # 2-key shifted functions + tot # 3-key sequences + tot # 4-key sequences + tot # menu fcns</t>
  </si>
  <si>
    <t>gold, blue</t>
  </si>
  <si>
    <t>gold FN=</t>
  </si>
  <si>
    <t>2-5</t>
  </si>
  <si>
    <r>
      <t xml:space="preserve">ISG, X&lt;&gt;, VIEW, INPUT, DSE, STO, RCL +-x÷, FN=, </t>
    </r>
    <r>
      <rPr>
        <sz val="10"/>
        <rFont val="Symbol"/>
        <family val="1"/>
      </rPr>
      <t>ò</t>
    </r>
    <r>
      <rPr>
        <sz val="7.5"/>
        <rFont val="Arial"/>
        <family val="0"/>
      </rPr>
      <t>, SOLVE</t>
    </r>
  </si>
  <si>
    <t># primary keys - # functional shift keys - #primary menu keys</t>
  </si>
  <si>
    <t>(#keys+#gold-shift labelled fcns + # blue-shift labelled fcns+# ALPHA-fcns)/#keys</t>
  </si>
  <si>
    <t>totals:</t>
  </si>
  <si>
    <t>functions</t>
  </si>
  <si>
    <t>keystrokes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</si>
</sst>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sz val="7.5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1" xfId="0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5" xfId="0" applyBorder="1" applyAlignment="1" quotePrefix="1">
      <alignment horizontal="center"/>
    </xf>
    <xf numFmtId="0" fontId="0" fillId="0" borderId="7" xfId="0" applyBorder="1" applyAlignment="1" quotePrefix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8" borderId="0" xfId="0" applyFill="1" applyAlignment="1">
      <alignment/>
    </xf>
    <xf numFmtId="0" fontId="0" fillId="8" borderId="0" xfId="0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9" borderId="1" xfId="0" applyFill="1" applyBorder="1" applyAlignment="1">
      <alignment/>
    </xf>
    <xf numFmtId="16" fontId="0" fillId="0" borderId="0" xfId="0" applyNumberFormat="1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0" fillId="0" borderId="1" xfId="0" applyFill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8" borderId="1" xfId="0" applyFill="1" applyBorder="1" applyAlignment="1">
      <alignment/>
    </xf>
    <xf numFmtId="166" fontId="0" fillId="0" borderId="0" xfId="0" applyNumberFormat="1" applyBorder="1" applyAlignment="1">
      <alignment/>
    </xf>
    <xf numFmtId="166" fontId="2" fillId="1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67</xdr:row>
      <xdr:rowOff>152400</xdr:rowOff>
    </xdr:from>
    <xdr:to>
      <xdr:col>4</xdr:col>
      <xdr:colOff>2657475</xdr:colOff>
      <xdr:row>126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1620500"/>
          <a:ext cx="5219700" cy="956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124"/>
  <sheetViews>
    <sheetView tabSelected="1" zoomScale="75" zoomScaleNormal="75" workbookViewId="0" topLeftCell="A1">
      <selection activeCell="L18" sqref="L18"/>
    </sheetView>
  </sheetViews>
  <sheetFormatPr defaultColWidth="9.140625" defaultRowHeight="12.75"/>
  <cols>
    <col min="2" max="2" width="9.140625" style="5" customWidth="1"/>
    <col min="3" max="3" width="36.28125" style="0" bestFit="1" customWidth="1"/>
    <col min="4" max="4" width="2.57421875" style="0" customWidth="1"/>
    <col min="5" max="5" width="40.8515625" style="0" bestFit="1" customWidth="1"/>
    <col min="6" max="6" width="2.140625" style="0" customWidth="1"/>
    <col min="7" max="7" width="1.28515625" style="0" customWidth="1"/>
    <col min="11" max="11" width="10.57421875" style="0" bestFit="1" customWidth="1"/>
    <col min="12" max="12" width="10.421875" style="0" bestFit="1" customWidth="1"/>
    <col min="15" max="15" width="11.140625" style="0" bestFit="1" customWidth="1"/>
    <col min="17" max="17" width="10.421875" style="0" bestFit="1" customWidth="1"/>
    <col min="18" max="18" width="10.421875" style="0" customWidth="1"/>
    <col min="19" max="19" width="8.28125" style="0" bestFit="1" customWidth="1"/>
    <col min="20" max="20" width="9.8515625" style="0" bestFit="1" customWidth="1"/>
    <col min="21" max="21" width="10.421875" style="0" bestFit="1" customWidth="1"/>
    <col min="25" max="25" width="11.28125" style="0" bestFit="1" customWidth="1"/>
    <col min="28" max="28" width="13.140625" style="0" bestFit="1" customWidth="1"/>
    <col min="29" max="29" width="12.8515625" style="0" bestFit="1" customWidth="1"/>
    <col min="32" max="32" width="4.140625" style="0" customWidth="1"/>
    <col min="33" max="33" width="6.8515625" style="0" bestFit="1" customWidth="1"/>
    <col min="35" max="35" width="11.28125" style="0" bestFit="1" customWidth="1"/>
    <col min="36" max="36" width="13.140625" style="0" bestFit="1" customWidth="1"/>
    <col min="37" max="37" width="11.421875" style="0" bestFit="1" customWidth="1"/>
    <col min="38" max="38" width="9.7109375" style="0" bestFit="1" customWidth="1"/>
    <col min="39" max="39" width="11.140625" style="0" bestFit="1" customWidth="1"/>
    <col min="40" max="40" width="12.8515625" style="0" bestFit="1" customWidth="1"/>
    <col min="41" max="41" width="11.421875" style="0" bestFit="1" customWidth="1"/>
    <col min="42" max="42" width="14.57421875" style="0" bestFit="1" customWidth="1"/>
    <col min="44" max="44" width="10.57421875" style="0" bestFit="1" customWidth="1"/>
    <col min="46" max="46" width="13.421875" style="0" customWidth="1"/>
    <col min="48" max="48" width="3.7109375" style="0" customWidth="1"/>
    <col min="49" max="49" width="10.140625" style="0" bestFit="1" customWidth="1"/>
    <col min="50" max="50" width="10.421875" style="0" bestFit="1" customWidth="1"/>
  </cols>
  <sheetData>
    <row r="2" ht="12.75">
      <c r="E2" s="5" t="s">
        <v>17</v>
      </c>
    </row>
    <row r="3" ht="13.5" thickBot="1"/>
    <row r="4" spans="3:5" ht="13.5" thickBot="1">
      <c r="C4" t="s">
        <v>3</v>
      </c>
      <c r="E4" s="1">
        <v>43</v>
      </c>
    </row>
    <row r="5" ht="13.5" thickBot="1"/>
    <row r="6" spans="3:5" ht="13.5" thickBot="1">
      <c r="C6" t="s">
        <v>18</v>
      </c>
      <c r="E6" s="21">
        <v>2</v>
      </c>
    </row>
    <row r="7" ht="13.5" thickBot="1">
      <c r="E7" s="21" t="s">
        <v>304</v>
      </c>
    </row>
    <row r="8" spans="3:5" ht="13.5" thickBot="1">
      <c r="C8" t="s">
        <v>19</v>
      </c>
      <c r="E8" s="21">
        <f>L117</f>
        <v>54</v>
      </c>
    </row>
    <row r="9" ht="13.5" thickBot="1">
      <c r="E9" s="21"/>
    </row>
    <row r="10" spans="3:5" ht="13.5" thickBot="1">
      <c r="C10" t="s">
        <v>48</v>
      </c>
      <c r="E10" s="21">
        <v>0</v>
      </c>
    </row>
    <row r="11" ht="13.5" thickBot="1"/>
    <row r="12" spans="3:5" ht="13.5" thickBot="1">
      <c r="C12" t="s">
        <v>24</v>
      </c>
      <c r="E12" s="12">
        <v>1</v>
      </c>
    </row>
    <row r="13" ht="13.5" thickBot="1">
      <c r="E13" s="12" t="s">
        <v>41</v>
      </c>
    </row>
    <row r="14" spans="3:5" ht="13.5" thickBot="1">
      <c r="C14" t="s">
        <v>302</v>
      </c>
      <c r="E14" s="12">
        <v>28</v>
      </c>
    </row>
    <row r="15" ht="13.5" thickBot="1">
      <c r="E15" s="4"/>
    </row>
    <row r="16" spans="3:5" ht="13.5" thickBot="1">
      <c r="C16" t="s">
        <v>25</v>
      </c>
      <c r="E16" s="11">
        <v>13</v>
      </c>
    </row>
    <row r="17" ht="13.5" thickBot="1">
      <c r="E17" s="11" t="s">
        <v>307</v>
      </c>
    </row>
    <row r="18" spans="3:5" ht="13.5" thickBot="1">
      <c r="C18" t="s">
        <v>26</v>
      </c>
      <c r="E18" s="11">
        <v>28</v>
      </c>
    </row>
    <row r="19" ht="13.5" thickBot="1"/>
    <row r="20" spans="3:5" ht="13.5" thickBot="1">
      <c r="C20" t="s">
        <v>20</v>
      </c>
      <c r="E20" s="8">
        <v>3</v>
      </c>
    </row>
    <row r="21" ht="13.5" thickBot="1">
      <c r="E21" s="8" t="s">
        <v>235</v>
      </c>
    </row>
    <row r="22" spans="3:5" ht="13.5" thickBot="1">
      <c r="C22" t="s">
        <v>21</v>
      </c>
      <c r="E22" s="8">
        <v>26</v>
      </c>
    </row>
    <row r="23" ht="13.5" thickBot="1"/>
    <row r="24" spans="3:5" ht="13.5" thickBot="1">
      <c r="C24" t="s">
        <v>22</v>
      </c>
      <c r="E24" s="9">
        <v>1</v>
      </c>
    </row>
    <row r="25" ht="13.5" thickBot="1">
      <c r="E25" s="9" t="s">
        <v>114</v>
      </c>
    </row>
    <row r="26" spans="3:5" ht="13.5" thickBot="1">
      <c r="C26" t="s">
        <v>23</v>
      </c>
      <c r="E26" s="9">
        <v>3</v>
      </c>
    </row>
    <row r="27" ht="13.5" thickBot="1"/>
    <row r="28" spans="3:5" ht="13.5" thickBot="1">
      <c r="C28" t="s">
        <v>240</v>
      </c>
      <c r="E28" s="10">
        <v>4</v>
      </c>
    </row>
    <row r="29" ht="13.5" thickBot="1">
      <c r="E29" s="10" t="s">
        <v>237</v>
      </c>
    </row>
    <row r="30" spans="3:5" ht="13.5" thickBot="1">
      <c r="C30" t="s">
        <v>241</v>
      </c>
      <c r="E30" s="10">
        <v>28</v>
      </c>
    </row>
    <row r="31" ht="13.5" thickBot="1">
      <c r="E31" s="42"/>
    </row>
    <row r="32" spans="3:5" ht="13.5" thickBot="1">
      <c r="C32" t="s">
        <v>242</v>
      </c>
      <c r="E32" s="51">
        <v>1</v>
      </c>
    </row>
    <row r="33" ht="13.5" thickBot="1">
      <c r="E33" s="51" t="s">
        <v>239</v>
      </c>
    </row>
    <row r="34" spans="3:5" ht="13.5" thickBot="1">
      <c r="C34" t="s">
        <v>243</v>
      </c>
      <c r="E34" s="51">
        <v>3</v>
      </c>
    </row>
    <row r="35" ht="13.5" thickBot="1">
      <c r="E35" s="42"/>
    </row>
    <row r="36" ht="13.5" thickBot="1">
      <c r="E36" s="43"/>
    </row>
    <row r="37" ht="13.5" thickBot="1">
      <c r="E37" s="43"/>
    </row>
    <row r="38" ht="13.5" thickBot="1">
      <c r="E38" s="43"/>
    </row>
    <row r="39" ht="13.5" thickBot="1">
      <c r="E39" s="42"/>
    </row>
    <row r="40" spans="3:5" ht="13.5" thickBot="1">
      <c r="C40" t="s">
        <v>0</v>
      </c>
      <c r="E40" s="46">
        <v>15</v>
      </c>
    </row>
    <row r="41" ht="13.5" thickBot="1">
      <c r="E41" s="42"/>
    </row>
    <row r="42" spans="3:5" ht="13.5" thickBot="1">
      <c r="C42" t="s">
        <v>234</v>
      </c>
      <c r="E42" s="46">
        <f>AW115</f>
        <v>142</v>
      </c>
    </row>
    <row r="43" spans="1:16" ht="13.5" thickBot="1">
      <c r="A43" s="4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3.5" thickBot="1">
      <c r="A44" s="2"/>
      <c r="B44" s="7"/>
      <c r="C44" s="2"/>
      <c r="D44" s="2"/>
      <c r="E44" s="4"/>
      <c r="F44" s="2"/>
      <c r="G44" s="2"/>
      <c r="H44" s="2"/>
      <c r="I44" s="2"/>
      <c r="J44" s="2"/>
      <c r="K44" s="2"/>
      <c r="L44" s="2"/>
      <c r="M44" s="2"/>
      <c r="P44" s="2"/>
    </row>
    <row r="45" spans="3:8" ht="13.5" thickBot="1">
      <c r="C45" t="s">
        <v>2</v>
      </c>
      <c r="E45" s="3">
        <f>E4-E6</f>
        <v>41</v>
      </c>
      <c r="H45" t="s">
        <v>4</v>
      </c>
    </row>
    <row r="46" ht="13.5" thickBot="1"/>
    <row r="47" spans="3:8" ht="13.5" thickBot="1">
      <c r="C47" t="s">
        <v>49</v>
      </c>
      <c r="E47" s="1">
        <f>E45-3-1</f>
        <v>37</v>
      </c>
      <c r="H47" t="s">
        <v>308</v>
      </c>
    </row>
    <row r="48" ht="13.5" thickBot="1"/>
    <row r="49" spans="3:8" ht="13.5" thickBot="1">
      <c r="C49" t="s">
        <v>50</v>
      </c>
      <c r="E49" s="1">
        <f>E6+E12+2</f>
        <v>5</v>
      </c>
      <c r="H49" t="s">
        <v>51</v>
      </c>
    </row>
    <row r="50" ht="13.5" thickBot="1"/>
    <row r="51" spans="3:8" ht="13.5" thickBot="1">
      <c r="C51" t="s">
        <v>52</v>
      </c>
      <c r="E51" s="1">
        <f>E8+E14</f>
        <v>82</v>
      </c>
      <c r="H51" t="s">
        <v>53</v>
      </c>
    </row>
    <row r="52" ht="13.5" thickBot="1"/>
    <row r="53" spans="3:8" ht="13.5" thickBot="1">
      <c r="C53" t="s">
        <v>54</v>
      </c>
      <c r="E53" s="1">
        <f>(E16*E18)+(E20*E22)+(E24*E26)</f>
        <v>445</v>
      </c>
      <c r="H53" s="22" t="s">
        <v>245</v>
      </c>
    </row>
    <row r="54" spans="5:8" ht="13.5" thickBot="1">
      <c r="E54" s="2"/>
      <c r="H54" s="22"/>
    </row>
    <row r="55" spans="3:8" ht="13.5" thickBot="1">
      <c r="C55" t="s">
        <v>244</v>
      </c>
      <c r="E55" s="1">
        <f>E28*E30+E32*E34</f>
        <v>115</v>
      </c>
      <c r="H55" s="22" t="s">
        <v>246</v>
      </c>
    </row>
    <row r="56" ht="13.5" thickBot="1">
      <c r="E56" s="2"/>
    </row>
    <row r="57" spans="3:5" ht="13.5" thickBot="1">
      <c r="C57" t="s">
        <v>16</v>
      </c>
      <c r="E57" s="1">
        <f>E42</f>
        <v>142</v>
      </c>
    </row>
    <row r="58" ht="13.5" thickBot="1"/>
    <row r="59" spans="3:5" ht="13.5" thickBot="1">
      <c r="C59" t="s">
        <v>236</v>
      </c>
      <c r="E59" s="1">
        <f>AW119</f>
        <v>545</v>
      </c>
    </row>
    <row r="60" ht="13.5" thickBot="1"/>
    <row r="61" spans="3:8" ht="13.5" thickBot="1">
      <c r="C61" t="s">
        <v>55</v>
      </c>
      <c r="E61" s="1">
        <f>E47+E51+E53+E55+E57</f>
        <v>821</v>
      </c>
      <c r="H61" t="s">
        <v>303</v>
      </c>
    </row>
    <row r="62" ht="13.5" thickBot="1">
      <c r="E62" s="2"/>
    </row>
    <row r="63" spans="3:8" ht="13.5" thickBot="1">
      <c r="C63" t="s">
        <v>7</v>
      </c>
      <c r="E63" s="53">
        <f>(43+41+37+28)/43</f>
        <v>3.4651162790697674</v>
      </c>
      <c r="H63" t="s">
        <v>309</v>
      </c>
    </row>
    <row r="64" ht="13.5" thickBot="1"/>
    <row r="65" spans="3:8" ht="13.5" thickBot="1">
      <c r="C65" t="s">
        <v>1</v>
      </c>
      <c r="E65" s="1">
        <f>E47+(2*E51)+(3*E53)+(4*E55)+E59</f>
        <v>2541</v>
      </c>
      <c r="H65" t="s">
        <v>5</v>
      </c>
    </row>
    <row r="66" ht="13.5" thickBot="1"/>
    <row r="67" spans="3:8" ht="13.5" thickBot="1">
      <c r="C67" t="s">
        <v>15</v>
      </c>
      <c r="E67" s="53">
        <f>E65/E61</f>
        <v>3.095006090133983</v>
      </c>
      <c r="H67" t="s">
        <v>6</v>
      </c>
    </row>
    <row r="68" ht="12.75"/>
    <row r="69" ht="12.75"/>
    <row r="70" spans="13:48" ht="12.75">
      <c r="M70" s="14" t="s">
        <v>44</v>
      </c>
      <c r="N70" s="14" t="s">
        <v>44</v>
      </c>
      <c r="O70" s="13" t="s">
        <v>44</v>
      </c>
      <c r="P70" s="14"/>
      <c r="Q70" s="28" t="s">
        <v>44</v>
      </c>
      <c r="R70" s="28" t="s">
        <v>44</v>
      </c>
      <c r="S70" s="26" t="s">
        <v>44</v>
      </c>
      <c r="T70" s="13" t="s">
        <v>44</v>
      </c>
      <c r="U70" s="13" t="s">
        <v>44</v>
      </c>
      <c r="V70" s="28" t="s">
        <v>44</v>
      </c>
      <c r="W70" s="13" t="s">
        <v>44</v>
      </c>
      <c r="X70" s="28"/>
      <c r="Y70" s="13"/>
      <c r="Z70" s="14" t="s">
        <v>44</v>
      </c>
      <c r="AA70" s="13" t="s">
        <v>44</v>
      </c>
      <c r="AB70" s="14" t="s">
        <v>44</v>
      </c>
      <c r="AC70" s="13"/>
      <c r="AF70" s="38"/>
      <c r="AG70" s="13">
        <v>1</v>
      </c>
      <c r="AH70" s="13">
        <v>2</v>
      </c>
      <c r="AI70" s="13">
        <v>3</v>
      </c>
      <c r="AJ70" s="13">
        <v>4</v>
      </c>
      <c r="AK70" s="13">
        <v>5</v>
      </c>
      <c r="AL70" s="13">
        <v>6</v>
      </c>
      <c r="AM70" s="13">
        <v>7</v>
      </c>
      <c r="AN70" s="13">
        <v>8</v>
      </c>
      <c r="AO70" s="13">
        <v>9</v>
      </c>
      <c r="AP70" s="13">
        <v>10</v>
      </c>
      <c r="AQ70" s="13">
        <v>11</v>
      </c>
      <c r="AR70" s="13">
        <v>12</v>
      </c>
      <c r="AS70" s="13">
        <v>13</v>
      </c>
      <c r="AT70" s="13">
        <v>14</v>
      </c>
      <c r="AU70" s="13">
        <v>15</v>
      </c>
      <c r="AV70" s="15"/>
    </row>
    <row r="71" spans="13:48" ht="12.75">
      <c r="M71" s="15"/>
      <c r="N71" s="14">
        <v>1</v>
      </c>
      <c r="O71" s="13">
        <v>2</v>
      </c>
      <c r="P71" s="14">
        <v>1</v>
      </c>
      <c r="Q71" s="44" t="s">
        <v>306</v>
      </c>
      <c r="R71" s="28">
        <v>6</v>
      </c>
      <c r="S71" s="26">
        <v>7</v>
      </c>
      <c r="T71" s="26">
        <v>8</v>
      </c>
      <c r="U71" s="26">
        <v>9</v>
      </c>
      <c r="V71" s="26">
        <v>10</v>
      </c>
      <c r="W71" s="26">
        <v>11</v>
      </c>
      <c r="X71" s="28">
        <v>12</v>
      </c>
      <c r="Y71" s="26">
        <v>13</v>
      </c>
      <c r="Z71" s="33"/>
      <c r="AA71" s="26"/>
      <c r="AB71" s="45" t="s">
        <v>264</v>
      </c>
      <c r="AC71" s="26">
        <v>5</v>
      </c>
      <c r="AF71" s="38"/>
      <c r="AV71" s="15"/>
    </row>
    <row r="72" spans="13:49" ht="12.75">
      <c r="M72" s="15"/>
      <c r="N72" s="15"/>
      <c r="P72" s="15"/>
      <c r="Q72" s="2"/>
      <c r="R72" s="2"/>
      <c r="V72" s="2"/>
      <c r="X72" s="2"/>
      <c r="Z72" s="15"/>
      <c r="AB72" s="15"/>
      <c r="AF72" s="38"/>
      <c r="AG72" s="13" t="s">
        <v>27</v>
      </c>
      <c r="AH72" s="28" t="s">
        <v>98</v>
      </c>
      <c r="AI72" s="13" t="s">
        <v>265</v>
      </c>
      <c r="AJ72" s="13"/>
      <c r="AK72" s="13"/>
      <c r="AL72" s="13" t="s">
        <v>98</v>
      </c>
      <c r="AM72" s="13"/>
      <c r="AN72" s="13"/>
      <c r="AO72" s="13" t="s">
        <v>98</v>
      </c>
      <c r="AP72" s="13" t="s">
        <v>98</v>
      </c>
      <c r="AQ72" s="13" t="s">
        <v>98</v>
      </c>
      <c r="AR72" s="13"/>
      <c r="AS72" s="37"/>
      <c r="AT72" s="13" t="s">
        <v>98</v>
      </c>
      <c r="AU72" s="13" t="s">
        <v>98</v>
      </c>
      <c r="AV72" s="47"/>
      <c r="AW72" s="37"/>
    </row>
    <row r="73" spans="10:56" ht="12.75">
      <c r="J73" s="13"/>
      <c r="K73" s="14" t="s">
        <v>27</v>
      </c>
      <c r="L73" s="13" t="s">
        <v>27</v>
      </c>
      <c r="M73" s="14" t="s">
        <v>27</v>
      </c>
      <c r="N73" s="14" t="s">
        <v>98</v>
      </c>
      <c r="O73" s="28" t="s">
        <v>98</v>
      </c>
      <c r="P73" s="14" t="s">
        <v>98</v>
      </c>
      <c r="Q73" s="28" t="s">
        <v>98</v>
      </c>
      <c r="R73" s="28" t="s">
        <v>98</v>
      </c>
      <c r="S73" s="28" t="s">
        <v>98</v>
      </c>
      <c r="T73" s="28" t="s">
        <v>98</v>
      </c>
      <c r="U73" s="28" t="s">
        <v>98</v>
      </c>
      <c r="V73" s="28" t="s">
        <v>98</v>
      </c>
      <c r="W73" s="28" t="s">
        <v>98</v>
      </c>
      <c r="X73" s="28" t="s">
        <v>129</v>
      </c>
      <c r="Y73" s="28" t="s">
        <v>129</v>
      </c>
      <c r="Z73" s="14" t="s">
        <v>98</v>
      </c>
      <c r="AA73" s="28" t="s">
        <v>98</v>
      </c>
      <c r="AB73" s="14" t="s">
        <v>227</v>
      </c>
      <c r="AC73" s="28" t="s">
        <v>227</v>
      </c>
      <c r="AF73" s="39"/>
      <c r="AG73" s="28" t="s">
        <v>91</v>
      </c>
      <c r="AH73" s="26" t="s">
        <v>91</v>
      </c>
      <c r="AI73" s="26" t="s">
        <v>91</v>
      </c>
      <c r="AJ73" s="13" t="s">
        <v>91</v>
      </c>
      <c r="AK73" s="13" t="s">
        <v>91</v>
      </c>
      <c r="AL73" s="13" t="s">
        <v>91</v>
      </c>
      <c r="AM73" s="13" t="s">
        <v>91</v>
      </c>
      <c r="AN73" s="13" t="s">
        <v>91</v>
      </c>
      <c r="AO73" s="13" t="s">
        <v>91</v>
      </c>
      <c r="AP73" s="13" t="s">
        <v>91</v>
      </c>
      <c r="AQ73" s="13" t="s">
        <v>91</v>
      </c>
      <c r="AR73" s="13" t="s">
        <v>91</v>
      </c>
      <c r="AS73" s="13" t="s">
        <v>91</v>
      </c>
      <c r="AT73" s="13" t="s">
        <v>91</v>
      </c>
      <c r="AU73" s="13" t="s">
        <v>91</v>
      </c>
      <c r="AV73" s="15"/>
      <c r="BB73" s="37"/>
      <c r="BC73" s="37"/>
      <c r="BD73" s="37"/>
    </row>
    <row r="74" spans="9:48" ht="12.75">
      <c r="I74" s="16"/>
      <c r="J74" s="17" t="s">
        <v>28</v>
      </c>
      <c r="K74" s="18" t="s">
        <v>29</v>
      </c>
      <c r="L74" s="17" t="s">
        <v>68</v>
      </c>
      <c r="M74" s="18" t="s">
        <v>41</v>
      </c>
      <c r="N74" s="18" t="s">
        <v>161</v>
      </c>
      <c r="O74" s="17" t="s">
        <v>165</v>
      </c>
      <c r="P74" s="18" t="s">
        <v>305</v>
      </c>
      <c r="Q74" s="17" t="s">
        <v>238</v>
      </c>
      <c r="R74" s="17" t="s">
        <v>166</v>
      </c>
      <c r="S74" s="17" t="s">
        <v>99</v>
      </c>
      <c r="T74" s="17" t="s">
        <v>100</v>
      </c>
      <c r="U74" s="17" t="s">
        <v>101</v>
      </c>
      <c r="V74" s="17" t="s">
        <v>177</v>
      </c>
      <c r="W74" s="17" t="s">
        <v>180</v>
      </c>
      <c r="X74" s="34" t="s">
        <v>229</v>
      </c>
      <c r="Y74" s="34" t="s">
        <v>228</v>
      </c>
      <c r="Z74" s="18" t="s">
        <v>178</v>
      </c>
      <c r="AA74" s="17" t="s">
        <v>114</v>
      </c>
      <c r="AB74" s="18" t="s">
        <v>237</v>
      </c>
      <c r="AC74" s="17" t="s">
        <v>239</v>
      </c>
      <c r="AF74" s="40"/>
      <c r="AG74" s="34" t="s">
        <v>155</v>
      </c>
      <c r="AH74" s="27" t="s">
        <v>167</v>
      </c>
      <c r="AI74" s="17" t="s">
        <v>168</v>
      </c>
      <c r="AJ74" s="17" t="s">
        <v>169</v>
      </c>
      <c r="AK74" s="17" t="s">
        <v>170</v>
      </c>
      <c r="AL74" s="17" t="s">
        <v>171</v>
      </c>
      <c r="AM74" s="27" t="s">
        <v>172</v>
      </c>
      <c r="AN74" s="27" t="s">
        <v>173</v>
      </c>
      <c r="AO74" s="17" t="s">
        <v>174</v>
      </c>
      <c r="AP74" s="27" t="s">
        <v>175</v>
      </c>
      <c r="AQ74" s="27" t="s">
        <v>179</v>
      </c>
      <c r="AR74" s="27" t="s">
        <v>230</v>
      </c>
      <c r="AS74" s="17" t="s">
        <v>231</v>
      </c>
      <c r="AT74" s="27" t="s">
        <v>232</v>
      </c>
      <c r="AU74" s="27" t="s">
        <v>233</v>
      </c>
      <c r="AV74" s="15"/>
    </row>
    <row r="75" spans="11:48" ht="12.75">
      <c r="K75" s="15"/>
      <c r="M75" s="15"/>
      <c r="N75" s="15"/>
      <c r="P75" s="15"/>
      <c r="Q75" s="2"/>
      <c r="R75" s="2"/>
      <c r="S75" s="2"/>
      <c r="V75" s="2"/>
      <c r="X75" s="2"/>
      <c r="Z75" s="15"/>
      <c r="AB75" s="15"/>
      <c r="AF75" s="38"/>
      <c r="AH75" s="2"/>
      <c r="AQ75" s="2"/>
      <c r="AV75" s="15"/>
    </row>
    <row r="76" spans="9:48" ht="12.75">
      <c r="I76">
        <v>1</v>
      </c>
      <c r="J76" s="13" t="s">
        <v>56</v>
      </c>
      <c r="K76" s="33" t="s">
        <v>69</v>
      </c>
      <c r="L76" s="13" t="s">
        <v>176</v>
      </c>
      <c r="M76" s="14" t="s">
        <v>70</v>
      </c>
      <c r="N76" s="14" t="s">
        <v>162</v>
      </c>
      <c r="O76" s="13" t="s">
        <v>162</v>
      </c>
      <c r="P76" s="14" t="s">
        <v>70</v>
      </c>
      <c r="Q76" s="28" t="s">
        <v>70</v>
      </c>
      <c r="R76" s="28" t="s">
        <v>70</v>
      </c>
      <c r="S76" s="13" t="s">
        <v>70</v>
      </c>
      <c r="T76" s="13" t="s">
        <v>70</v>
      </c>
      <c r="U76" s="13" t="s">
        <v>70</v>
      </c>
      <c r="V76" s="28" t="s">
        <v>70</v>
      </c>
      <c r="W76" s="13" t="s">
        <v>70</v>
      </c>
      <c r="X76" s="28" t="s">
        <v>70</v>
      </c>
      <c r="Y76" s="13" t="s">
        <v>70</v>
      </c>
      <c r="Z76" s="14" t="s">
        <v>70</v>
      </c>
      <c r="AA76" s="13" t="s">
        <v>57</v>
      </c>
      <c r="AB76" s="14" t="s">
        <v>70</v>
      </c>
      <c r="AC76" s="13" t="s">
        <v>184</v>
      </c>
      <c r="AF76" s="41"/>
      <c r="AG76" s="13" t="s">
        <v>156</v>
      </c>
      <c r="AH76" s="26" t="s">
        <v>92</v>
      </c>
      <c r="AI76" s="26" t="s">
        <v>266</v>
      </c>
      <c r="AJ76" s="13" t="s">
        <v>30</v>
      </c>
      <c r="AK76" s="24" t="s">
        <v>109</v>
      </c>
      <c r="AL76" s="13" t="s">
        <v>112</v>
      </c>
      <c r="AM76" s="13" t="s">
        <v>117</v>
      </c>
      <c r="AN76" s="13" t="s">
        <v>138</v>
      </c>
      <c r="AO76" s="13" t="s">
        <v>146</v>
      </c>
      <c r="AP76" s="13" t="s">
        <v>40</v>
      </c>
      <c r="AQ76" s="26" t="s">
        <v>92</v>
      </c>
      <c r="AR76" s="26" t="s">
        <v>85</v>
      </c>
      <c r="AS76" s="26" t="s">
        <v>205</v>
      </c>
      <c r="AT76" s="26" t="s">
        <v>32</v>
      </c>
      <c r="AU76" s="26" t="s">
        <v>223</v>
      </c>
      <c r="AV76" s="15"/>
    </row>
    <row r="77" spans="9:48" ht="12.75">
      <c r="I77">
        <v>2</v>
      </c>
      <c r="J77" s="20" t="s">
        <v>247</v>
      </c>
      <c r="K77" s="14" t="s">
        <v>90</v>
      </c>
      <c r="L77" s="13" t="s">
        <v>181</v>
      </c>
      <c r="M77" s="14" t="s">
        <v>71</v>
      </c>
      <c r="N77" s="14" t="s">
        <v>163</v>
      </c>
      <c r="O77" s="13" t="s">
        <v>163</v>
      </c>
      <c r="P77" s="14" t="s">
        <v>71</v>
      </c>
      <c r="Q77" s="28" t="s">
        <v>71</v>
      </c>
      <c r="R77" s="28" t="s">
        <v>71</v>
      </c>
      <c r="S77" s="13" t="s">
        <v>71</v>
      </c>
      <c r="T77" s="13" t="s">
        <v>71</v>
      </c>
      <c r="U77" s="13" t="s">
        <v>71</v>
      </c>
      <c r="V77" s="28" t="s">
        <v>71</v>
      </c>
      <c r="W77" s="13" t="s">
        <v>71</v>
      </c>
      <c r="X77" s="28" t="s">
        <v>71</v>
      </c>
      <c r="Y77" s="13" t="s">
        <v>71</v>
      </c>
      <c r="Z77" s="14" t="s">
        <v>71</v>
      </c>
      <c r="AA77" s="13" t="s">
        <v>58</v>
      </c>
      <c r="AB77" s="14" t="s">
        <v>71</v>
      </c>
      <c r="AC77" s="13" t="s">
        <v>185</v>
      </c>
      <c r="AF77" s="41"/>
      <c r="AG77" s="13" t="s">
        <v>157</v>
      </c>
      <c r="AH77" s="26" t="s">
        <v>93</v>
      </c>
      <c r="AJ77" s="13" t="s">
        <v>31</v>
      </c>
      <c r="AK77" s="31" t="s">
        <v>110</v>
      </c>
      <c r="AL77" s="13" t="s">
        <v>113</v>
      </c>
      <c r="AM77" s="13" t="s">
        <v>118</v>
      </c>
      <c r="AN77" s="13" t="s">
        <v>139</v>
      </c>
      <c r="AO77" s="26" t="s">
        <v>147</v>
      </c>
      <c r="AP77" s="13" t="s">
        <v>153</v>
      </c>
      <c r="AQ77" s="26" t="s">
        <v>93</v>
      </c>
      <c r="AR77" s="26" t="s">
        <v>194</v>
      </c>
      <c r="AS77" s="26" t="s">
        <v>206</v>
      </c>
      <c r="AT77" s="36" t="s">
        <v>214</v>
      </c>
      <c r="AU77" s="26" t="s">
        <v>224</v>
      </c>
      <c r="AV77" s="15"/>
    </row>
    <row r="78" spans="9:48" ht="12.75">
      <c r="I78">
        <v>3</v>
      </c>
      <c r="J78" s="25" t="s">
        <v>65</v>
      </c>
      <c r="K78" s="14" t="s">
        <v>102</v>
      </c>
      <c r="L78" s="13" t="s">
        <v>182</v>
      </c>
      <c r="M78" s="14" t="s">
        <v>67</v>
      </c>
      <c r="N78" s="14" t="s">
        <v>279</v>
      </c>
      <c r="O78" s="28" t="s">
        <v>279</v>
      </c>
      <c r="P78" s="14" t="s">
        <v>67</v>
      </c>
      <c r="Q78" s="28" t="s">
        <v>67</v>
      </c>
      <c r="R78" s="28" t="s">
        <v>67</v>
      </c>
      <c r="S78" s="13" t="s">
        <v>67</v>
      </c>
      <c r="T78" s="13" t="s">
        <v>67</v>
      </c>
      <c r="U78" s="13" t="s">
        <v>67</v>
      </c>
      <c r="V78" s="28" t="s">
        <v>67</v>
      </c>
      <c r="W78" s="13" t="s">
        <v>67</v>
      </c>
      <c r="X78" s="28" t="s">
        <v>67</v>
      </c>
      <c r="Y78" s="13" t="s">
        <v>67</v>
      </c>
      <c r="Z78" s="14" t="s">
        <v>67</v>
      </c>
      <c r="AA78" s="13" t="s">
        <v>59</v>
      </c>
      <c r="AB78" s="14" t="s">
        <v>67</v>
      </c>
      <c r="AC78" s="13" t="s">
        <v>186</v>
      </c>
      <c r="AF78" s="41"/>
      <c r="AG78" s="13" t="s">
        <v>158</v>
      </c>
      <c r="AH78" s="26" t="s">
        <v>94</v>
      </c>
      <c r="AI78" s="13" t="s">
        <v>267</v>
      </c>
      <c r="AJ78" s="13" t="s">
        <v>103</v>
      </c>
      <c r="AK78" s="31" t="s">
        <v>109</v>
      </c>
      <c r="AL78" s="13"/>
      <c r="AM78" s="13" t="s">
        <v>119</v>
      </c>
      <c r="AN78" s="13" t="s">
        <v>140</v>
      </c>
      <c r="AO78" s="26" t="s">
        <v>148</v>
      </c>
      <c r="AP78" s="13" t="s">
        <v>154</v>
      </c>
      <c r="AQ78" s="26" t="s">
        <v>94</v>
      </c>
      <c r="AR78" s="26" t="s">
        <v>104</v>
      </c>
      <c r="AS78" s="26" t="s">
        <v>207</v>
      </c>
      <c r="AT78" s="36" t="s">
        <v>215</v>
      </c>
      <c r="AU78" s="36" t="s">
        <v>225</v>
      </c>
      <c r="AV78" s="15"/>
    </row>
    <row r="79" spans="9:48" ht="13.5" thickBot="1">
      <c r="I79">
        <v>4</v>
      </c>
      <c r="J79" s="20" t="s">
        <v>248</v>
      </c>
      <c r="K79" s="14" t="s">
        <v>115</v>
      </c>
      <c r="L79" s="20" t="s">
        <v>183</v>
      </c>
      <c r="M79" s="14" t="s">
        <v>72</v>
      </c>
      <c r="N79" s="14" t="s">
        <v>280</v>
      </c>
      <c r="O79" s="28" t="s">
        <v>280</v>
      </c>
      <c r="P79" s="14" t="s">
        <v>72</v>
      </c>
      <c r="Q79" s="28" t="s">
        <v>72</v>
      </c>
      <c r="R79" s="28" t="s">
        <v>72</v>
      </c>
      <c r="S79" s="13" t="s">
        <v>72</v>
      </c>
      <c r="T79" s="13" t="s">
        <v>72</v>
      </c>
      <c r="U79" s="13" t="s">
        <v>72</v>
      </c>
      <c r="V79" s="28" t="s">
        <v>72</v>
      </c>
      <c r="W79" s="13" t="s">
        <v>72</v>
      </c>
      <c r="X79" s="28" t="s">
        <v>72</v>
      </c>
      <c r="Y79" s="13" t="s">
        <v>72</v>
      </c>
      <c r="Z79" s="14" t="s">
        <v>72</v>
      </c>
      <c r="AA79" s="13"/>
      <c r="AB79" s="14" t="s">
        <v>72</v>
      </c>
      <c r="AC79" s="13"/>
      <c r="AF79" s="41"/>
      <c r="AG79" s="13" t="s">
        <v>159</v>
      </c>
      <c r="AH79" s="26" t="s">
        <v>95</v>
      </c>
      <c r="AI79" s="13" t="s">
        <v>268</v>
      </c>
      <c r="AJ79" s="48" t="s">
        <v>104</v>
      </c>
      <c r="AK79" s="31" t="s">
        <v>109</v>
      </c>
      <c r="AL79" s="13"/>
      <c r="AM79" s="48" t="s">
        <v>116</v>
      </c>
      <c r="AN79" s="48" t="s">
        <v>141</v>
      </c>
      <c r="AO79" s="26" t="s">
        <v>149</v>
      </c>
      <c r="AQ79" s="26" t="s">
        <v>95</v>
      </c>
      <c r="AR79" s="49" t="s">
        <v>195</v>
      </c>
      <c r="AS79" s="50" t="s">
        <v>208</v>
      </c>
      <c r="AT79" s="49" t="s">
        <v>216</v>
      </c>
      <c r="AU79" s="36" t="s">
        <v>226</v>
      </c>
      <c r="AV79" s="15"/>
    </row>
    <row r="80" spans="9:48" ht="12.75">
      <c r="I80">
        <v>5</v>
      </c>
      <c r="J80" s="25" t="s">
        <v>249</v>
      </c>
      <c r="K80" s="14" t="s">
        <v>122</v>
      </c>
      <c r="L80" s="13" t="s">
        <v>184</v>
      </c>
      <c r="M80" s="14" t="s">
        <v>73</v>
      </c>
      <c r="N80" s="14" t="s">
        <v>281</v>
      </c>
      <c r="O80" s="28" t="s">
        <v>281</v>
      </c>
      <c r="P80" s="14" t="s">
        <v>73</v>
      </c>
      <c r="Q80" s="28" t="s">
        <v>73</v>
      </c>
      <c r="R80" s="28" t="s">
        <v>73</v>
      </c>
      <c r="S80" s="13" t="s">
        <v>73</v>
      </c>
      <c r="T80" s="13" t="s">
        <v>73</v>
      </c>
      <c r="U80" s="13" t="s">
        <v>73</v>
      </c>
      <c r="V80" s="28" t="s">
        <v>73</v>
      </c>
      <c r="W80" s="13" t="s">
        <v>73</v>
      </c>
      <c r="X80" s="28" t="s">
        <v>73</v>
      </c>
      <c r="Y80" s="13" t="s">
        <v>73</v>
      </c>
      <c r="Z80" s="14" t="s">
        <v>73</v>
      </c>
      <c r="AA80" s="13"/>
      <c r="AB80" s="14" t="s">
        <v>73</v>
      </c>
      <c r="AC80" s="13"/>
      <c r="AF80" s="41"/>
      <c r="AG80" s="13" t="s">
        <v>160</v>
      </c>
      <c r="AH80" s="26" t="s">
        <v>96</v>
      </c>
      <c r="AI80" s="13" t="s">
        <v>269</v>
      </c>
      <c r="AJ80" s="26" t="s">
        <v>105</v>
      </c>
      <c r="AK80" s="31" t="s">
        <v>110</v>
      </c>
      <c r="AL80" s="13"/>
      <c r="AM80" s="13" t="s">
        <v>120</v>
      </c>
      <c r="AN80" s="13" t="s">
        <v>142</v>
      </c>
      <c r="AO80" s="26" t="s">
        <v>150</v>
      </c>
      <c r="AQ80" s="26" t="s">
        <v>96</v>
      </c>
      <c r="AR80" s="36" t="s">
        <v>196</v>
      </c>
      <c r="AS80" s="26" t="s">
        <v>209</v>
      </c>
      <c r="AT80" s="36" t="s">
        <v>217</v>
      </c>
      <c r="AV80" s="15"/>
    </row>
    <row r="81" spans="9:48" ht="12.75">
      <c r="I81">
        <v>6</v>
      </c>
      <c r="J81" s="13" t="s">
        <v>37</v>
      </c>
      <c r="K81" s="14" t="s">
        <v>123</v>
      </c>
      <c r="L81" s="13" t="s">
        <v>185</v>
      </c>
      <c r="M81" s="14" t="s">
        <v>74</v>
      </c>
      <c r="N81" s="14" t="s">
        <v>282</v>
      </c>
      <c r="O81" s="28" t="s">
        <v>282</v>
      </c>
      <c r="P81" s="14" t="s">
        <v>74</v>
      </c>
      <c r="Q81" s="28" t="s">
        <v>74</v>
      </c>
      <c r="R81" s="28" t="s">
        <v>74</v>
      </c>
      <c r="S81" s="13" t="s">
        <v>74</v>
      </c>
      <c r="T81" s="13" t="s">
        <v>74</v>
      </c>
      <c r="U81" s="13" t="s">
        <v>74</v>
      </c>
      <c r="V81" s="28" t="s">
        <v>74</v>
      </c>
      <c r="W81" s="13" t="s">
        <v>74</v>
      </c>
      <c r="X81" s="28" t="s">
        <v>74</v>
      </c>
      <c r="Y81" s="13" t="s">
        <v>74</v>
      </c>
      <c r="Z81" s="14" t="s">
        <v>74</v>
      </c>
      <c r="AA81" s="13"/>
      <c r="AB81" s="14" t="s">
        <v>74</v>
      </c>
      <c r="AC81" s="13"/>
      <c r="AF81" s="41"/>
      <c r="AG81" s="13"/>
      <c r="AH81" s="26" t="s">
        <v>97</v>
      </c>
      <c r="AI81" s="13" t="s">
        <v>270</v>
      </c>
      <c r="AJ81" s="26" t="s">
        <v>106</v>
      </c>
      <c r="AK81" s="31" t="s">
        <v>111</v>
      </c>
      <c r="AL81" s="13"/>
      <c r="AM81" s="13" t="s">
        <v>121</v>
      </c>
      <c r="AN81" s="13" t="s">
        <v>143</v>
      </c>
      <c r="AQ81" s="26" t="s">
        <v>97</v>
      </c>
      <c r="AR81" s="36" t="s">
        <v>197</v>
      </c>
      <c r="AS81" s="26" t="s">
        <v>210</v>
      </c>
      <c r="AT81" s="36" t="s">
        <v>218</v>
      </c>
      <c r="AV81" s="15"/>
    </row>
    <row r="82" spans="9:48" ht="12.75">
      <c r="I82">
        <v>7</v>
      </c>
      <c r="J82" s="13" t="s">
        <v>36</v>
      </c>
      <c r="K82" s="14" t="s">
        <v>124</v>
      </c>
      <c r="L82" s="13" t="s">
        <v>186</v>
      </c>
      <c r="M82" s="14" t="s">
        <v>75</v>
      </c>
      <c r="N82" s="14" t="s">
        <v>283</v>
      </c>
      <c r="O82" s="28" t="s">
        <v>283</v>
      </c>
      <c r="P82" s="14" t="s">
        <v>75</v>
      </c>
      <c r="Q82" s="28" t="s">
        <v>75</v>
      </c>
      <c r="R82" s="28" t="s">
        <v>75</v>
      </c>
      <c r="S82" s="13" t="s">
        <v>75</v>
      </c>
      <c r="T82" s="13" t="s">
        <v>75</v>
      </c>
      <c r="U82" s="13" t="s">
        <v>75</v>
      </c>
      <c r="V82" s="28" t="s">
        <v>75</v>
      </c>
      <c r="W82" s="13" t="s">
        <v>75</v>
      </c>
      <c r="X82" s="28" t="s">
        <v>75</v>
      </c>
      <c r="Y82" s="13" t="s">
        <v>75</v>
      </c>
      <c r="Z82" s="14" t="s">
        <v>75</v>
      </c>
      <c r="AA82" s="13"/>
      <c r="AB82" s="14" t="s">
        <v>75</v>
      </c>
      <c r="AC82" s="13"/>
      <c r="AF82" s="41"/>
      <c r="AG82" s="13"/>
      <c r="AH82" s="2"/>
      <c r="AI82" s="13" t="s">
        <v>271</v>
      </c>
      <c r="AJ82" s="29">
        <v>1000</v>
      </c>
      <c r="AK82" s="30" t="s">
        <v>110</v>
      </c>
      <c r="AL82" s="13"/>
      <c r="AQ82" s="2"/>
      <c r="AS82" s="26" t="s">
        <v>211</v>
      </c>
      <c r="AV82" s="15"/>
    </row>
    <row r="83" spans="9:48" ht="13.5" thickBot="1">
      <c r="I83">
        <v>8</v>
      </c>
      <c r="J83" s="13" t="s">
        <v>33</v>
      </c>
      <c r="K83" s="19" t="s">
        <v>125</v>
      </c>
      <c r="L83" s="13" t="s">
        <v>187</v>
      </c>
      <c r="M83" s="14" t="s">
        <v>76</v>
      </c>
      <c r="N83" s="14" t="s">
        <v>284</v>
      </c>
      <c r="O83" s="28" t="s">
        <v>284</v>
      </c>
      <c r="P83" s="14" t="s">
        <v>76</v>
      </c>
      <c r="Q83" s="28" t="s">
        <v>76</v>
      </c>
      <c r="R83" s="28" t="s">
        <v>76</v>
      </c>
      <c r="S83" s="13" t="s">
        <v>76</v>
      </c>
      <c r="T83" s="13" t="s">
        <v>76</v>
      </c>
      <c r="U83" s="13" t="s">
        <v>76</v>
      </c>
      <c r="V83" s="28" t="s">
        <v>76</v>
      </c>
      <c r="W83" s="13" t="s">
        <v>76</v>
      </c>
      <c r="X83" s="28" t="s">
        <v>76</v>
      </c>
      <c r="Y83" s="13" t="s">
        <v>76</v>
      </c>
      <c r="Z83" s="14" t="s">
        <v>76</v>
      </c>
      <c r="AA83" s="13"/>
      <c r="AB83" s="14" t="s">
        <v>76</v>
      </c>
      <c r="AC83" s="13"/>
      <c r="AF83" s="41"/>
      <c r="AG83" s="13"/>
      <c r="AH83" s="2"/>
      <c r="AI83" s="13" t="s">
        <v>272</v>
      </c>
      <c r="AJ83" s="48">
        <v>1000</v>
      </c>
      <c r="AK83" s="31" t="s">
        <v>111</v>
      </c>
      <c r="AL83" s="13"/>
      <c r="AS83" s="26" t="s">
        <v>150</v>
      </c>
      <c r="AV83" s="15"/>
    </row>
    <row r="84" spans="9:48" ht="12.75">
      <c r="I84">
        <v>9</v>
      </c>
      <c r="J84" s="13" t="s">
        <v>57</v>
      </c>
      <c r="K84" s="14" t="s">
        <v>97</v>
      </c>
      <c r="L84" s="13" t="s">
        <v>188</v>
      </c>
      <c r="M84" s="14" t="s">
        <v>8</v>
      </c>
      <c r="N84" s="14" t="s">
        <v>285</v>
      </c>
      <c r="O84" s="28" t="s">
        <v>285</v>
      </c>
      <c r="P84" s="14" t="s">
        <v>8</v>
      </c>
      <c r="Q84" s="28" t="s">
        <v>8</v>
      </c>
      <c r="R84" s="28" t="s">
        <v>8</v>
      </c>
      <c r="S84" s="13" t="s">
        <v>8</v>
      </c>
      <c r="T84" s="13" t="s">
        <v>8</v>
      </c>
      <c r="U84" s="13" t="s">
        <v>8</v>
      </c>
      <c r="V84" s="28" t="s">
        <v>8</v>
      </c>
      <c r="W84" s="13" t="s">
        <v>8</v>
      </c>
      <c r="X84" s="28" t="s">
        <v>8</v>
      </c>
      <c r="Y84" s="13" t="s">
        <v>8</v>
      </c>
      <c r="Z84" s="14" t="s">
        <v>8</v>
      </c>
      <c r="AA84" s="13"/>
      <c r="AB84" s="14" t="s">
        <v>8</v>
      </c>
      <c r="AC84" s="13"/>
      <c r="AF84" s="41"/>
      <c r="AG84" s="13"/>
      <c r="AH84" s="2"/>
      <c r="AI84" s="13" t="s">
        <v>273</v>
      </c>
      <c r="AJ84" s="13" t="s">
        <v>107</v>
      </c>
      <c r="AK84" s="13"/>
      <c r="AL84" s="13"/>
      <c r="AV84" s="15"/>
    </row>
    <row r="85" spans="9:48" ht="12.75">
      <c r="I85">
        <v>10</v>
      </c>
      <c r="J85" s="13" t="s">
        <v>58</v>
      </c>
      <c r="K85" s="19" t="s">
        <v>126</v>
      </c>
      <c r="L85" s="13" t="s">
        <v>189</v>
      </c>
      <c r="M85" s="14" t="s">
        <v>77</v>
      </c>
      <c r="N85" s="14" t="s">
        <v>286</v>
      </c>
      <c r="O85" s="28" t="s">
        <v>286</v>
      </c>
      <c r="P85" s="14" t="s">
        <v>77</v>
      </c>
      <c r="Q85" s="28" t="s">
        <v>77</v>
      </c>
      <c r="R85" s="28" t="s">
        <v>77</v>
      </c>
      <c r="S85" s="13" t="s">
        <v>77</v>
      </c>
      <c r="T85" s="13" t="s">
        <v>77</v>
      </c>
      <c r="U85" s="13" t="s">
        <v>77</v>
      </c>
      <c r="V85" s="28" t="s">
        <v>77</v>
      </c>
      <c r="W85" s="13" t="s">
        <v>77</v>
      </c>
      <c r="X85" s="28" t="s">
        <v>77</v>
      </c>
      <c r="Y85" s="13" t="s">
        <v>77</v>
      </c>
      <c r="Z85" s="14" t="s">
        <v>77</v>
      </c>
      <c r="AA85" s="13"/>
      <c r="AB85" s="14" t="s">
        <v>77</v>
      </c>
      <c r="AC85" s="13"/>
      <c r="AF85" s="41"/>
      <c r="AG85" s="13"/>
      <c r="AH85" s="2"/>
      <c r="AI85" s="13" t="s">
        <v>274</v>
      </c>
      <c r="AJ85" s="13" t="s">
        <v>108</v>
      </c>
      <c r="AK85" s="13"/>
      <c r="AL85" s="13"/>
      <c r="AV85" s="15"/>
    </row>
    <row r="86" spans="9:48" ht="12.75">
      <c r="I86">
        <v>11</v>
      </c>
      <c r="J86" s="13" t="s">
        <v>59</v>
      </c>
      <c r="K86" s="32" t="s">
        <v>127</v>
      </c>
      <c r="L86" s="13" t="s">
        <v>190</v>
      </c>
      <c r="M86" s="14" t="s">
        <v>78</v>
      </c>
      <c r="N86" s="14" t="s">
        <v>287</v>
      </c>
      <c r="O86" s="28" t="s">
        <v>287</v>
      </c>
      <c r="P86" s="14" t="s">
        <v>78</v>
      </c>
      <c r="Q86" s="28" t="s">
        <v>78</v>
      </c>
      <c r="R86" s="28" t="s">
        <v>78</v>
      </c>
      <c r="S86" s="13" t="s">
        <v>78</v>
      </c>
      <c r="T86" s="13" t="s">
        <v>78</v>
      </c>
      <c r="U86" s="13" t="s">
        <v>78</v>
      </c>
      <c r="V86" s="28" t="s">
        <v>78</v>
      </c>
      <c r="W86" s="13" t="s">
        <v>78</v>
      </c>
      <c r="X86" s="28" t="s">
        <v>78</v>
      </c>
      <c r="Y86" s="13" t="s">
        <v>78</v>
      </c>
      <c r="Z86" s="14" t="s">
        <v>78</v>
      </c>
      <c r="AA86" s="13"/>
      <c r="AB86" s="14" t="s">
        <v>78</v>
      </c>
      <c r="AC86" s="13"/>
      <c r="AF86" s="41"/>
      <c r="AG86" s="13"/>
      <c r="AH86" s="2"/>
      <c r="AI86" s="13" t="s">
        <v>275</v>
      </c>
      <c r="AJ86" s="13"/>
      <c r="AK86" s="13"/>
      <c r="AL86" s="13"/>
      <c r="AV86" s="15"/>
    </row>
    <row r="87" spans="9:48" ht="12.75">
      <c r="I87">
        <v>12</v>
      </c>
      <c r="J87" s="23" t="s">
        <v>35</v>
      </c>
      <c r="K87" s="14" t="s">
        <v>128</v>
      </c>
      <c r="L87" s="13" t="s">
        <v>191</v>
      </c>
      <c r="M87" s="14" t="s">
        <v>79</v>
      </c>
      <c r="N87" s="14" t="s">
        <v>288</v>
      </c>
      <c r="O87" s="28" t="s">
        <v>288</v>
      </c>
      <c r="P87" s="14" t="s">
        <v>79</v>
      </c>
      <c r="Q87" s="28" t="s">
        <v>79</v>
      </c>
      <c r="R87" s="28" t="s">
        <v>79</v>
      </c>
      <c r="S87" s="13" t="s">
        <v>79</v>
      </c>
      <c r="T87" s="13" t="s">
        <v>79</v>
      </c>
      <c r="U87" s="13" t="s">
        <v>79</v>
      </c>
      <c r="V87" s="28" t="s">
        <v>79</v>
      </c>
      <c r="W87" s="13" t="s">
        <v>79</v>
      </c>
      <c r="X87" s="28" t="s">
        <v>79</v>
      </c>
      <c r="Y87" s="13" t="s">
        <v>79</v>
      </c>
      <c r="Z87" s="14" t="s">
        <v>79</v>
      </c>
      <c r="AA87" s="13"/>
      <c r="AB87" s="14" t="s">
        <v>79</v>
      </c>
      <c r="AC87" s="13"/>
      <c r="AF87" s="41"/>
      <c r="AG87" s="13"/>
      <c r="AH87" s="2"/>
      <c r="AI87" s="13" t="s">
        <v>276</v>
      </c>
      <c r="AJ87" s="13" t="s">
        <v>263</v>
      </c>
      <c r="AK87" s="13"/>
      <c r="AL87" s="13"/>
      <c r="AV87" s="15"/>
    </row>
    <row r="88" spans="9:48" ht="12.75">
      <c r="I88">
        <v>13</v>
      </c>
      <c r="J88" s="13" t="s">
        <v>39</v>
      </c>
      <c r="K88" s="14" t="s">
        <v>130</v>
      </c>
      <c r="L88" s="13" t="s">
        <v>192</v>
      </c>
      <c r="M88" s="14" t="s">
        <v>80</v>
      </c>
      <c r="N88" s="14" t="s">
        <v>289</v>
      </c>
      <c r="O88" s="28" t="s">
        <v>289</v>
      </c>
      <c r="P88" s="14" t="s">
        <v>80</v>
      </c>
      <c r="Q88" s="28" t="s">
        <v>80</v>
      </c>
      <c r="R88" s="28" t="s">
        <v>80</v>
      </c>
      <c r="S88" s="13" t="s">
        <v>80</v>
      </c>
      <c r="T88" s="13" t="s">
        <v>80</v>
      </c>
      <c r="U88" s="13" t="s">
        <v>80</v>
      </c>
      <c r="V88" s="28" t="s">
        <v>80</v>
      </c>
      <c r="W88" s="13" t="s">
        <v>80</v>
      </c>
      <c r="X88" s="28" t="s">
        <v>80</v>
      </c>
      <c r="Y88" s="13" t="s">
        <v>80</v>
      </c>
      <c r="Z88" s="14" t="s">
        <v>80</v>
      </c>
      <c r="AA88" s="13"/>
      <c r="AB88" s="14" t="s">
        <v>80</v>
      </c>
      <c r="AC88" s="13"/>
      <c r="AF88" s="41"/>
      <c r="AG88" s="13"/>
      <c r="AH88" s="2"/>
      <c r="AI88" s="13" t="s">
        <v>277</v>
      </c>
      <c r="AJ88" s="13"/>
      <c r="AK88" s="13"/>
      <c r="AL88" s="13"/>
      <c r="AV88" s="15"/>
    </row>
    <row r="89" spans="9:48" ht="12.75">
      <c r="I89">
        <v>14</v>
      </c>
      <c r="J89" s="13" t="s">
        <v>60</v>
      </c>
      <c r="K89" s="14" t="s">
        <v>131</v>
      </c>
      <c r="L89" s="13" t="s">
        <v>193</v>
      </c>
      <c r="M89" s="14" t="s">
        <v>9</v>
      </c>
      <c r="N89" s="14" t="s">
        <v>290</v>
      </c>
      <c r="O89" s="28" t="s">
        <v>290</v>
      </c>
      <c r="P89" s="14" t="s">
        <v>9</v>
      </c>
      <c r="Q89" s="28" t="s">
        <v>9</v>
      </c>
      <c r="R89" s="28" t="s">
        <v>9</v>
      </c>
      <c r="S89" s="13" t="s">
        <v>9</v>
      </c>
      <c r="T89" s="13" t="s">
        <v>9</v>
      </c>
      <c r="U89" s="13" t="s">
        <v>9</v>
      </c>
      <c r="V89" s="28" t="s">
        <v>9</v>
      </c>
      <c r="W89" s="13" t="s">
        <v>9</v>
      </c>
      <c r="X89" s="28" t="s">
        <v>9</v>
      </c>
      <c r="Y89" s="13" t="s">
        <v>9</v>
      </c>
      <c r="Z89" s="14" t="s">
        <v>9</v>
      </c>
      <c r="AA89" s="13"/>
      <c r="AB89" s="14" t="s">
        <v>9</v>
      </c>
      <c r="AC89" s="13"/>
      <c r="AF89" s="41"/>
      <c r="AG89" s="13"/>
      <c r="AH89" s="2"/>
      <c r="AI89" s="13" t="s">
        <v>278</v>
      </c>
      <c r="AJ89" s="13" t="s">
        <v>262</v>
      </c>
      <c r="AK89" s="13"/>
      <c r="AL89" s="13"/>
      <c r="AV89" s="15"/>
    </row>
    <row r="90" spans="9:48" ht="12.75">
      <c r="I90">
        <v>15</v>
      </c>
      <c r="J90" s="13" t="s">
        <v>61</v>
      </c>
      <c r="K90" s="14" t="s">
        <v>132</v>
      </c>
      <c r="L90" s="13" t="s">
        <v>198</v>
      </c>
      <c r="M90" s="14" t="s">
        <v>14</v>
      </c>
      <c r="N90" s="14" t="s">
        <v>291</v>
      </c>
      <c r="O90" s="28" t="s">
        <v>291</v>
      </c>
      <c r="P90" s="14" t="s">
        <v>14</v>
      </c>
      <c r="Q90" s="28" t="s">
        <v>14</v>
      </c>
      <c r="R90" s="28" t="s">
        <v>14</v>
      </c>
      <c r="S90" s="13" t="s">
        <v>14</v>
      </c>
      <c r="T90" s="13" t="s">
        <v>14</v>
      </c>
      <c r="U90" s="13" t="s">
        <v>14</v>
      </c>
      <c r="V90" s="28" t="s">
        <v>14</v>
      </c>
      <c r="W90" s="13" t="s">
        <v>14</v>
      </c>
      <c r="X90" s="28" t="s">
        <v>14</v>
      </c>
      <c r="Y90" s="13" t="s">
        <v>14</v>
      </c>
      <c r="Z90" s="14" t="s">
        <v>14</v>
      </c>
      <c r="AA90" s="13"/>
      <c r="AB90" s="14" t="s">
        <v>14</v>
      </c>
      <c r="AC90" s="13"/>
      <c r="AF90" s="41"/>
      <c r="AG90" s="13"/>
      <c r="AH90" s="2"/>
      <c r="AI90" s="13"/>
      <c r="AJ90" s="13" t="s">
        <v>250</v>
      </c>
      <c r="AK90" s="13"/>
      <c r="AL90" s="13"/>
      <c r="AV90" s="15"/>
    </row>
    <row r="91" spans="9:48" ht="12.75">
      <c r="I91">
        <v>16</v>
      </c>
      <c r="J91" s="24" t="s">
        <v>62</v>
      </c>
      <c r="K91" s="14" t="s">
        <v>133</v>
      </c>
      <c r="L91" s="13" t="s">
        <v>199</v>
      </c>
      <c r="M91" s="14" t="s">
        <v>10</v>
      </c>
      <c r="N91" s="14" t="s">
        <v>292</v>
      </c>
      <c r="O91" s="28" t="s">
        <v>292</v>
      </c>
      <c r="P91" s="14" t="s">
        <v>10</v>
      </c>
      <c r="Q91" s="28" t="s">
        <v>10</v>
      </c>
      <c r="R91" s="28" t="s">
        <v>10</v>
      </c>
      <c r="S91" s="13" t="s">
        <v>10</v>
      </c>
      <c r="T91" s="13" t="s">
        <v>10</v>
      </c>
      <c r="U91" s="13" t="s">
        <v>10</v>
      </c>
      <c r="V91" s="28" t="s">
        <v>10</v>
      </c>
      <c r="W91" s="13" t="s">
        <v>10</v>
      </c>
      <c r="X91" s="28" t="s">
        <v>10</v>
      </c>
      <c r="Y91" s="13" t="s">
        <v>10</v>
      </c>
      <c r="Z91" s="14" t="s">
        <v>10</v>
      </c>
      <c r="AA91" s="13"/>
      <c r="AB91" s="14" t="s">
        <v>10</v>
      </c>
      <c r="AC91" s="13"/>
      <c r="AF91" s="41"/>
      <c r="AG91" s="13"/>
      <c r="AH91" s="2"/>
      <c r="AI91" s="13"/>
      <c r="AJ91" s="13" t="s">
        <v>251</v>
      </c>
      <c r="AK91" s="13"/>
      <c r="AL91" s="13"/>
      <c r="AV91" s="15"/>
    </row>
    <row r="92" spans="9:48" ht="12.75">
      <c r="I92">
        <v>17</v>
      </c>
      <c r="J92" s="13" t="s">
        <v>63</v>
      </c>
      <c r="K92" s="14" t="s">
        <v>134</v>
      </c>
      <c r="L92" s="13" t="s">
        <v>200</v>
      </c>
      <c r="M92" s="14" t="s">
        <v>81</v>
      </c>
      <c r="N92" s="14" t="s">
        <v>293</v>
      </c>
      <c r="O92" s="28" t="s">
        <v>293</v>
      </c>
      <c r="P92" s="14" t="s">
        <v>81</v>
      </c>
      <c r="Q92" s="28" t="s">
        <v>81</v>
      </c>
      <c r="R92" s="28" t="s">
        <v>81</v>
      </c>
      <c r="S92" s="13" t="s">
        <v>81</v>
      </c>
      <c r="T92" s="13" t="s">
        <v>81</v>
      </c>
      <c r="U92" s="13" t="s">
        <v>81</v>
      </c>
      <c r="V92" s="28" t="s">
        <v>81</v>
      </c>
      <c r="W92" s="13" t="s">
        <v>81</v>
      </c>
      <c r="X92" s="28" t="s">
        <v>81</v>
      </c>
      <c r="Y92" s="13" t="s">
        <v>81</v>
      </c>
      <c r="Z92" s="14" t="s">
        <v>81</v>
      </c>
      <c r="AA92" s="13"/>
      <c r="AB92" s="14" t="s">
        <v>81</v>
      </c>
      <c r="AC92" s="13"/>
      <c r="AF92" s="41"/>
      <c r="AG92" s="13"/>
      <c r="AH92" s="2"/>
      <c r="AI92" s="13"/>
      <c r="AJ92" s="13" t="s">
        <v>252</v>
      </c>
      <c r="AK92" s="13"/>
      <c r="AL92" s="13"/>
      <c r="AV92" s="15"/>
    </row>
    <row r="93" spans="9:48" ht="12.75">
      <c r="I93">
        <v>18</v>
      </c>
      <c r="J93" s="13" t="s">
        <v>64</v>
      </c>
      <c r="K93" s="14" t="s">
        <v>135</v>
      </c>
      <c r="L93" s="13" t="s">
        <v>34</v>
      </c>
      <c r="M93" s="14" t="s">
        <v>82</v>
      </c>
      <c r="N93" s="14" t="s">
        <v>294</v>
      </c>
      <c r="O93" s="28" t="s">
        <v>294</v>
      </c>
      <c r="P93" s="14" t="s">
        <v>82</v>
      </c>
      <c r="Q93" s="28" t="s">
        <v>82</v>
      </c>
      <c r="R93" s="28" t="s">
        <v>82</v>
      </c>
      <c r="S93" s="13" t="s">
        <v>82</v>
      </c>
      <c r="T93" s="13" t="s">
        <v>82</v>
      </c>
      <c r="U93" s="13" t="s">
        <v>82</v>
      </c>
      <c r="V93" s="28" t="s">
        <v>82</v>
      </c>
      <c r="W93" s="13" t="s">
        <v>82</v>
      </c>
      <c r="X93" s="28" t="s">
        <v>82</v>
      </c>
      <c r="Y93" s="13" t="s">
        <v>82</v>
      </c>
      <c r="Z93" s="14" t="s">
        <v>82</v>
      </c>
      <c r="AA93" s="13"/>
      <c r="AB93" s="14" t="s">
        <v>82</v>
      </c>
      <c r="AC93" s="13"/>
      <c r="AF93" s="41"/>
      <c r="AG93" s="13"/>
      <c r="AH93" s="2"/>
      <c r="AI93" s="13"/>
      <c r="AJ93" s="13" t="s">
        <v>253</v>
      </c>
      <c r="AK93" s="13"/>
      <c r="AL93" s="13"/>
      <c r="AV93" s="15"/>
    </row>
    <row r="94" spans="9:48" ht="12.75">
      <c r="I94">
        <v>19</v>
      </c>
      <c r="J94" s="25" t="s">
        <v>65</v>
      </c>
      <c r="K94" s="14" t="s">
        <v>136</v>
      </c>
      <c r="L94" s="13" t="s">
        <v>201</v>
      </c>
      <c r="M94" s="14" t="s">
        <v>13</v>
      </c>
      <c r="N94" s="14" t="s">
        <v>295</v>
      </c>
      <c r="O94" s="28" t="s">
        <v>295</v>
      </c>
      <c r="P94" s="14" t="s">
        <v>13</v>
      </c>
      <c r="Q94" s="28" t="s">
        <v>13</v>
      </c>
      <c r="R94" s="28" t="s">
        <v>13</v>
      </c>
      <c r="S94" s="13" t="s">
        <v>13</v>
      </c>
      <c r="T94" s="13" t="s">
        <v>13</v>
      </c>
      <c r="U94" s="13" t="s">
        <v>13</v>
      </c>
      <c r="V94" s="28" t="s">
        <v>13</v>
      </c>
      <c r="W94" s="13" t="s">
        <v>13</v>
      </c>
      <c r="X94" s="28" t="s">
        <v>13</v>
      </c>
      <c r="Y94" s="13" t="s">
        <v>13</v>
      </c>
      <c r="Z94" s="14" t="s">
        <v>13</v>
      </c>
      <c r="AA94" s="13"/>
      <c r="AB94" s="14" t="s">
        <v>13</v>
      </c>
      <c r="AC94" s="13"/>
      <c r="AF94" s="41"/>
      <c r="AG94" s="13"/>
      <c r="AH94" s="2"/>
      <c r="AI94" s="13"/>
      <c r="AJ94" s="13" t="s">
        <v>254</v>
      </c>
      <c r="AK94" s="13"/>
      <c r="AL94" s="13"/>
      <c r="AV94" s="15"/>
    </row>
    <row r="95" spans="9:48" ht="12.75">
      <c r="I95">
        <v>20</v>
      </c>
      <c r="J95" s="13" t="s">
        <v>66</v>
      </c>
      <c r="K95" s="14" t="s">
        <v>137</v>
      </c>
      <c r="L95" s="13" t="s">
        <v>202</v>
      </c>
      <c r="M95" s="14" t="s">
        <v>12</v>
      </c>
      <c r="N95" s="14" t="s">
        <v>296</v>
      </c>
      <c r="O95" s="28" t="s">
        <v>296</v>
      </c>
      <c r="P95" s="14" t="s">
        <v>12</v>
      </c>
      <c r="Q95" s="28" t="s">
        <v>12</v>
      </c>
      <c r="R95" s="28" t="s">
        <v>12</v>
      </c>
      <c r="S95" s="13" t="s">
        <v>12</v>
      </c>
      <c r="T95" s="13" t="s">
        <v>12</v>
      </c>
      <c r="U95" s="13" t="s">
        <v>12</v>
      </c>
      <c r="V95" s="28" t="s">
        <v>12</v>
      </c>
      <c r="W95" s="13" t="s">
        <v>12</v>
      </c>
      <c r="X95" s="28" t="s">
        <v>12</v>
      </c>
      <c r="Y95" s="13" t="s">
        <v>12</v>
      </c>
      <c r="Z95" s="14" t="s">
        <v>12</v>
      </c>
      <c r="AA95" s="13"/>
      <c r="AB95" s="14" t="s">
        <v>12</v>
      </c>
      <c r="AC95" s="13"/>
      <c r="AF95" s="41"/>
      <c r="AG95" s="13"/>
      <c r="AH95" s="2"/>
      <c r="AI95" s="13"/>
      <c r="AJ95" s="13" t="s">
        <v>255</v>
      </c>
      <c r="AK95" s="13"/>
      <c r="AL95" s="13"/>
      <c r="AV95" s="15"/>
    </row>
    <row r="96" spans="9:48" ht="12.75">
      <c r="I96">
        <v>21</v>
      </c>
      <c r="J96" s="13">
        <v>7</v>
      </c>
      <c r="K96" s="14" t="s">
        <v>144</v>
      </c>
      <c r="L96" s="13" t="s">
        <v>203</v>
      </c>
      <c r="M96" s="14" t="s">
        <v>11</v>
      </c>
      <c r="N96" s="14" t="s">
        <v>297</v>
      </c>
      <c r="O96" s="28" t="s">
        <v>297</v>
      </c>
      <c r="P96" s="14" t="s">
        <v>11</v>
      </c>
      <c r="Q96" s="28" t="s">
        <v>11</v>
      </c>
      <c r="R96" s="28" t="s">
        <v>11</v>
      </c>
      <c r="S96" s="13" t="s">
        <v>11</v>
      </c>
      <c r="T96" s="13" t="s">
        <v>11</v>
      </c>
      <c r="U96" s="13" t="s">
        <v>11</v>
      </c>
      <c r="V96" s="28" t="s">
        <v>11</v>
      </c>
      <c r="W96" s="13" t="s">
        <v>11</v>
      </c>
      <c r="X96" s="28" t="s">
        <v>11</v>
      </c>
      <c r="Y96" s="13" t="s">
        <v>11</v>
      </c>
      <c r="Z96" s="14" t="s">
        <v>11</v>
      </c>
      <c r="AA96" s="13"/>
      <c r="AB96" s="14" t="s">
        <v>11</v>
      </c>
      <c r="AC96" s="13"/>
      <c r="AF96" s="41"/>
      <c r="AG96" s="13"/>
      <c r="AH96" s="2"/>
      <c r="AI96" s="13"/>
      <c r="AJ96" s="13" t="s">
        <v>256</v>
      </c>
      <c r="AK96" s="13"/>
      <c r="AL96" s="13"/>
      <c r="AV96" s="15"/>
    </row>
    <row r="97" spans="9:48" ht="12.75">
      <c r="I97">
        <v>22</v>
      </c>
      <c r="J97" s="13">
        <v>8</v>
      </c>
      <c r="K97" s="14" t="s">
        <v>145</v>
      </c>
      <c r="L97" s="13" t="s">
        <v>204</v>
      </c>
      <c r="M97" s="14" t="s">
        <v>83</v>
      </c>
      <c r="N97" s="14" t="s">
        <v>298</v>
      </c>
      <c r="O97" s="28" t="s">
        <v>298</v>
      </c>
      <c r="P97" s="14" t="s">
        <v>83</v>
      </c>
      <c r="Q97" s="28" t="s">
        <v>83</v>
      </c>
      <c r="R97" s="28" t="s">
        <v>83</v>
      </c>
      <c r="S97" s="13" t="s">
        <v>83</v>
      </c>
      <c r="T97" s="13" t="s">
        <v>83</v>
      </c>
      <c r="U97" s="13" t="s">
        <v>83</v>
      </c>
      <c r="V97" s="28" t="s">
        <v>83</v>
      </c>
      <c r="W97" s="13" t="s">
        <v>83</v>
      </c>
      <c r="X97" s="28" t="s">
        <v>83</v>
      </c>
      <c r="Y97" s="13" t="s">
        <v>83</v>
      </c>
      <c r="Z97" s="14" t="s">
        <v>83</v>
      </c>
      <c r="AA97" s="13"/>
      <c r="AB97" s="14" t="s">
        <v>83</v>
      </c>
      <c r="AC97" s="13"/>
      <c r="AF97" s="41"/>
      <c r="AG97" s="13"/>
      <c r="AH97" s="2"/>
      <c r="AI97" s="13"/>
      <c r="AJ97" s="13" t="s">
        <v>257</v>
      </c>
      <c r="AK97" s="13"/>
      <c r="AL97" s="13"/>
      <c r="AV97" s="15"/>
    </row>
    <row r="98" spans="9:48" ht="12.75">
      <c r="I98">
        <v>23</v>
      </c>
      <c r="J98" s="13">
        <v>9</v>
      </c>
      <c r="K98" s="33" t="s">
        <v>151</v>
      </c>
      <c r="L98" s="13" t="s">
        <v>212</v>
      </c>
      <c r="M98" s="14" t="s">
        <v>84</v>
      </c>
      <c r="N98" s="14" t="s">
        <v>299</v>
      </c>
      <c r="O98" s="28" t="s">
        <v>299</v>
      </c>
      <c r="P98" s="14" t="s">
        <v>84</v>
      </c>
      <c r="Q98" s="28" t="s">
        <v>84</v>
      </c>
      <c r="R98" s="28" t="s">
        <v>84</v>
      </c>
      <c r="S98" s="13" t="s">
        <v>84</v>
      </c>
      <c r="T98" s="13" t="s">
        <v>84</v>
      </c>
      <c r="U98" s="13" t="s">
        <v>84</v>
      </c>
      <c r="V98" s="28" t="s">
        <v>84</v>
      </c>
      <c r="W98" s="13" t="s">
        <v>84</v>
      </c>
      <c r="X98" s="28" t="s">
        <v>84</v>
      </c>
      <c r="Y98" s="13" t="s">
        <v>84</v>
      </c>
      <c r="Z98" s="14" t="s">
        <v>84</v>
      </c>
      <c r="AA98" s="13"/>
      <c r="AB98" s="14" t="s">
        <v>84</v>
      </c>
      <c r="AC98" s="13"/>
      <c r="AF98" s="41"/>
      <c r="AG98" s="13"/>
      <c r="AH98" s="2"/>
      <c r="AI98" s="13"/>
      <c r="AJ98" s="13" t="s">
        <v>258</v>
      </c>
      <c r="AK98" s="13"/>
      <c r="AL98" s="13"/>
      <c r="AV98" s="15"/>
    </row>
    <row r="99" spans="9:48" ht="12.75">
      <c r="I99">
        <v>24</v>
      </c>
      <c r="J99" s="13" t="s">
        <v>45</v>
      </c>
      <c r="K99" s="14" t="s">
        <v>106</v>
      </c>
      <c r="L99" s="13" t="s">
        <v>213</v>
      </c>
      <c r="M99" s="14" t="s">
        <v>85</v>
      </c>
      <c r="N99" s="14" t="s">
        <v>300</v>
      </c>
      <c r="O99" s="28" t="s">
        <v>300</v>
      </c>
      <c r="P99" s="14" t="s">
        <v>85</v>
      </c>
      <c r="Q99" s="28" t="s">
        <v>85</v>
      </c>
      <c r="R99" s="28" t="s">
        <v>85</v>
      </c>
      <c r="S99" s="13" t="s">
        <v>85</v>
      </c>
      <c r="T99" s="13" t="s">
        <v>85</v>
      </c>
      <c r="U99" s="13" t="s">
        <v>85</v>
      </c>
      <c r="V99" s="28" t="s">
        <v>85</v>
      </c>
      <c r="W99" s="13" t="s">
        <v>85</v>
      </c>
      <c r="X99" s="28" t="s">
        <v>85</v>
      </c>
      <c r="Y99" s="13" t="s">
        <v>85</v>
      </c>
      <c r="Z99" s="14" t="s">
        <v>85</v>
      </c>
      <c r="AA99" s="13"/>
      <c r="AB99" s="14" t="s">
        <v>85</v>
      </c>
      <c r="AC99" s="13"/>
      <c r="AF99" s="41"/>
      <c r="AG99" s="13"/>
      <c r="AH99" s="2"/>
      <c r="AI99" s="13"/>
      <c r="AJ99" s="13" t="s">
        <v>259</v>
      </c>
      <c r="AK99" s="13"/>
      <c r="AL99" s="13"/>
      <c r="AV99" s="15"/>
    </row>
    <row r="100" spans="9:48" ht="12.75">
      <c r="I100">
        <v>25</v>
      </c>
      <c r="J100" s="13">
        <v>4</v>
      </c>
      <c r="K100" s="35" t="s">
        <v>152</v>
      </c>
      <c r="L100" s="13" t="s">
        <v>219</v>
      </c>
      <c r="M100" s="14" t="s">
        <v>86</v>
      </c>
      <c r="N100" s="14" t="s">
        <v>301</v>
      </c>
      <c r="O100" s="28" t="s">
        <v>301</v>
      </c>
      <c r="P100" s="14" t="s">
        <v>86</v>
      </c>
      <c r="Q100" s="28" t="s">
        <v>86</v>
      </c>
      <c r="R100" s="28" t="s">
        <v>86</v>
      </c>
      <c r="S100" s="13" t="s">
        <v>86</v>
      </c>
      <c r="T100" s="13" t="s">
        <v>86</v>
      </c>
      <c r="U100" s="13" t="s">
        <v>86</v>
      </c>
      <c r="V100" s="28" t="s">
        <v>86</v>
      </c>
      <c r="W100" s="13" t="s">
        <v>86</v>
      </c>
      <c r="X100" s="28" t="s">
        <v>86</v>
      </c>
      <c r="Y100" s="13" t="s">
        <v>86</v>
      </c>
      <c r="Z100" s="14" t="s">
        <v>86</v>
      </c>
      <c r="AA100" s="13"/>
      <c r="AB100" s="14" t="s">
        <v>86</v>
      </c>
      <c r="AC100" s="13"/>
      <c r="AF100" s="41"/>
      <c r="AG100" s="13"/>
      <c r="AH100" s="2"/>
      <c r="AI100" s="13"/>
      <c r="AJ100" s="13" t="s">
        <v>260</v>
      </c>
      <c r="AK100" s="13"/>
      <c r="AL100" s="13"/>
      <c r="AV100" s="15"/>
    </row>
    <row r="101" spans="9:48" ht="12.75">
      <c r="I101">
        <v>26</v>
      </c>
      <c r="J101" s="13">
        <v>5</v>
      </c>
      <c r="K101" s="19" t="s">
        <v>38</v>
      </c>
      <c r="L101" s="13" t="s">
        <v>220</v>
      </c>
      <c r="M101" s="14" t="s">
        <v>87</v>
      </c>
      <c r="N101" s="14" t="s">
        <v>164</v>
      </c>
      <c r="O101" s="13" t="s">
        <v>164</v>
      </c>
      <c r="P101" s="14" t="s">
        <v>87</v>
      </c>
      <c r="Q101" s="28" t="s">
        <v>87</v>
      </c>
      <c r="R101" s="28" t="s">
        <v>87</v>
      </c>
      <c r="S101" s="13" t="s">
        <v>87</v>
      </c>
      <c r="T101" s="13" t="s">
        <v>87</v>
      </c>
      <c r="U101" s="13" t="s">
        <v>87</v>
      </c>
      <c r="V101" s="28" t="s">
        <v>87</v>
      </c>
      <c r="W101" s="13" t="s">
        <v>87</v>
      </c>
      <c r="X101" s="28" t="s">
        <v>87</v>
      </c>
      <c r="Y101" s="13" t="s">
        <v>87</v>
      </c>
      <c r="Z101" s="14" t="s">
        <v>87</v>
      </c>
      <c r="AA101" s="13"/>
      <c r="AB101" s="14" t="s">
        <v>87</v>
      </c>
      <c r="AC101" s="13"/>
      <c r="AF101" s="41"/>
      <c r="AG101" s="13"/>
      <c r="AH101" s="2"/>
      <c r="AI101" s="13"/>
      <c r="AJ101" s="13" t="s">
        <v>261</v>
      </c>
      <c r="AK101" s="13"/>
      <c r="AL101" s="13"/>
      <c r="AV101" s="15"/>
    </row>
    <row r="102" spans="9:48" ht="12.75">
      <c r="I102">
        <v>27</v>
      </c>
      <c r="J102" s="13">
        <v>6</v>
      </c>
      <c r="K102" s="14"/>
      <c r="L102" s="13" t="s">
        <v>221</v>
      </c>
      <c r="M102" s="14" t="s">
        <v>88</v>
      </c>
      <c r="N102" s="14"/>
      <c r="O102" s="13"/>
      <c r="P102" s="14" t="s">
        <v>88</v>
      </c>
      <c r="Q102" s="28" t="s">
        <v>88</v>
      </c>
      <c r="R102" s="28" t="s">
        <v>88</v>
      </c>
      <c r="S102" s="13" t="s">
        <v>88</v>
      </c>
      <c r="T102" s="13" t="s">
        <v>88</v>
      </c>
      <c r="U102" s="13" t="s">
        <v>88</v>
      </c>
      <c r="V102" s="28" t="s">
        <v>88</v>
      </c>
      <c r="W102" s="13" t="s">
        <v>88</v>
      </c>
      <c r="X102" s="28" t="s">
        <v>88</v>
      </c>
      <c r="Y102" s="13" t="s">
        <v>88</v>
      </c>
      <c r="Z102" s="14"/>
      <c r="AA102" s="13"/>
      <c r="AB102" s="14" t="s">
        <v>88</v>
      </c>
      <c r="AC102" s="13"/>
      <c r="AF102" s="41"/>
      <c r="AG102" s="13"/>
      <c r="AH102" s="2"/>
      <c r="AI102" s="13"/>
      <c r="AJ102" s="13"/>
      <c r="AK102" s="13"/>
      <c r="AL102" s="13"/>
      <c r="AV102" s="15"/>
    </row>
    <row r="103" spans="9:48" ht="12.75">
      <c r="I103">
        <v>28</v>
      </c>
      <c r="J103" s="13" t="s">
        <v>44</v>
      </c>
      <c r="K103" s="14"/>
      <c r="L103" s="13" t="s">
        <v>222</v>
      </c>
      <c r="M103" s="14" t="s">
        <v>89</v>
      </c>
      <c r="N103" s="14"/>
      <c r="O103" s="13"/>
      <c r="P103" s="14" t="s">
        <v>89</v>
      </c>
      <c r="Q103" s="28" t="s">
        <v>89</v>
      </c>
      <c r="R103" s="28" t="s">
        <v>89</v>
      </c>
      <c r="S103" s="13" t="s">
        <v>89</v>
      </c>
      <c r="T103" s="13" t="s">
        <v>89</v>
      </c>
      <c r="U103" s="13" t="s">
        <v>89</v>
      </c>
      <c r="V103" s="28" t="s">
        <v>89</v>
      </c>
      <c r="W103" s="13" t="s">
        <v>89</v>
      </c>
      <c r="X103" s="28" t="s">
        <v>89</v>
      </c>
      <c r="Y103" s="13" t="s">
        <v>89</v>
      </c>
      <c r="Z103" s="14"/>
      <c r="AA103" s="13"/>
      <c r="AB103" s="14" t="s">
        <v>89</v>
      </c>
      <c r="AC103" s="13"/>
      <c r="AF103" s="41"/>
      <c r="AG103" s="13"/>
      <c r="AH103" s="2"/>
      <c r="AI103" s="13"/>
      <c r="AJ103" s="13"/>
      <c r="AK103" s="13"/>
      <c r="AL103" s="13"/>
      <c r="AV103" s="15"/>
    </row>
    <row r="104" spans="9:48" ht="12.75">
      <c r="I104">
        <v>29</v>
      </c>
      <c r="J104" s="13">
        <v>1</v>
      </c>
      <c r="K104" s="14"/>
      <c r="L104" s="13"/>
      <c r="M104" s="14"/>
      <c r="N104" s="15"/>
      <c r="P104" s="14"/>
      <c r="Q104" s="2"/>
      <c r="R104" s="28"/>
      <c r="S104" s="28"/>
      <c r="V104" s="2"/>
      <c r="X104" s="2"/>
      <c r="Z104" s="15"/>
      <c r="AB104" s="15"/>
      <c r="AF104" s="38"/>
      <c r="AH104" s="2"/>
      <c r="AI104" s="13"/>
      <c r="AJ104" s="13"/>
      <c r="AK104" s="13"/>
      <c r="AL104" s="13"/>
      <c r="AV104" s="15"/>
    </row>
    <row r="105" spans="9:48" ht="12.75">
      <c r="I105">
        <v>30</v>
      </c>
      <c r="J105" s="13">
        <v>2</v>
      </c>
      <c r="K105" s="14"/>
      <c r="L105" s="13"/>
      <c r="M105" s="14"/>
      <c r="N105" s="15"/>
      <c r="P105" s="14"/>
      <c r="Q105" s="2"/>
      <c r="R105" s="28"/>
      <c r="S105" s="28"/>
      <c r="V105" s="2"/>
      <c r="X105" s="2"/>
      <c r="Z105" s="15"/>
      <c r="AB105" s="15"/>
      <c r="AF105" s="38"/>
      <c r="AH105" s="2"/>
      <c r="AI105" s="13"/>
      <c r="AJ105" s="13"/>
      <c r="AK105" s="13"/>
      <c r="AL105" s="13"/>
      <c r="AV105" s="15"/>
    </row>
    <row r="106" spans="9:48" ht="12.75">
      <c r="I106">
        <v>31</v>
      </c>
      <c r="J106" s="13">
        <v>3</v>
      </c>
      <c r="K106" s="14"/>
      <c r="L106" s="13"/>
      <c r="M106" s="14"/>
      <c r="N106" s="15"/>
      <c r="P106" s="14"/>
      <c r="Q106" s="2"/>
      <c r="R106" s="28"/>
      <c r="S106" s="28"/>
      <c r="V106" s="2"/>
      <c r="X106" s="2"/>
      <c r="Z106" s="15"/>
      <c r="AB106" s="15"/>
      <c r="AF106" s="38"/>
      <c r="AH106" s="2"/>
      <c r="AI106" s="13"/>
      <c r="AJ106" s="13"/>
      <c r="AK106" s="13"/>
      <c r="AL106" s="13"/>
      <c r="AV106" s="15"/>
    </row>
    <row r="107" spans="9:48" ht="12.75">
      <c r="I107">
        <v>32</v>
      </c>
      <c r="J107" s="13" t="s">
        <v>42</v>
      </c>
      <c r="K107" s="14"/>
      <c r="L107" s="13"/>
      <c r="M107" s="14"/>
      <c r="N107" s="15"/>
      <c r="P107" s="14"/>
      <c r="Q107" s="2"/>
      <c r="R107" s="28"/>
      <c r="S107" s="28"/>
      <c r="V107" s="2"/>
      <c r="X107" s="2"/>
      <c r="Z107" s="15"/>
      <c r="AB107" s="15"/>
      <c r="AF107" s="38"/>
      <c r="AH107" s="2"/>
      <c r="AI107" s="13"/>
      <c r="AJ107" s="13"/>
      <c r="AK107" s="13"/>
      <c r="AL107" s="13"/>
      <c r="AV107" s="15"/>
    </row>
    <row r="108" spans="9:48" ht="12.75">
      <c r="I108">
        <v>33</v>
      </c>
      <c r="J108" s="13" t="s">
        <v>67</v>
      </c>
      <c r="K108" s="14"/>
      <c r="L108" s="13"/>
      <c r="M108" s="14"/>
      <c r="N108" s="15"/>
      <c r="P108" s="14"/>
      <c r="Q108" s="2"/>
      <c r="R108" s="28"/>
      <c r="S108" s="28"/>
      <c r="V108" s="2"/>
      <c r="X108" s="2"/>
      <c r="Z108" s="15"/>
      <c r="AB108" s="15"/>
      <c r="AF108" s="38"/>
      <c r="AH108" s="2"/>
      <c r="AI108" s="13"/>
      <c r="AV108" s="15"/>
    </row>
    <row r="109" spans="9:48" ht="12.75">
      <c r="I109">
        <v>34</v>
      </c>
      <c r="J109" s="13">
        <v>0</v>
      </c>
      <c r="K109" s="14"/>
      <c r="L109" s="13"/>
      <c r="M109" s="14"/>
      <c r="N109" s="15"/>
      <c r="P109" s="14"/>
      <c r="Q109" s="2"/>
      <c r="R109" s="28"/>
      <c r="S109" s="28"/>
      <c r="V109" s="2"/>
      <c r="X109" s="2"/>
      <c r="Z109" s="15"/>
      <c r="AB109" s="15"/>
      <c r="AF109" s="38"/>
      <c r="AH109" s="2"/>
      <c r="AI109" s="13"/>
      <c r="AV109" s="15"/>
    </row>
    <row r="110" spans="9:48" ht="12.75">
      <c r="I110">
        <v>35</v>
      </c>
      <c r="J110" s="20" t="s">
        <v>46</v>
      </c>
      <c r="K110" s="14"/>
      <c r="L110" s="13"/>
      <c r="M110" s="14"/>
      <c r="N110" s="15"/>
      <c r="P110" s="14"/>
      <c r="Q110" s="2"/>
      <c r="R110" s="28"/>
      <c r="S110" s="28"/>
      <c r="V110" s="2"/>
      <c r="X110" s="2"/>
      <c r="Z110" s="15"/>
      <c r="AB110" s="15"/>
      <c r="AF110" s="38"/>
      <c r="AH110" s="2"/>
      <c r="AI110" s="13"/>
      <c r="AV110" s="15"/>
    </row>
    <row r="111" spans="9:48" ht="12.75">
      <c r="I111">
        <v>36</v>
      </c>
      <c r="J111" s="20" t="s">
        <v>47</v>
      </c>
      <c r="K111" s="14"/>
      <c r="L111" s="13"/>
      <c r="M111" s="14"/>
      <c r="N111" s="15"/>
      <c r="P111" s="14"/>
      <c r="Q111" s="2"/>
      <c r="R111" s="28"/>
      <c r="S111" s="28"/>
      <c r="V111" s="2"/>
      <c r="X111" s="2"/>
      <c r="Z111" s="15"/>
      <c r="AB111" s="15"/>
      <c r="AF111" s="38"/>
      <c r="AH111" s="2"/>
      <c r="AI111" s="13"/>
      <c r="AV111" s="15"/>
    </row>
    <row r="112" spans="9:48" ht="12.75">
      <c r="I112">
        <v>37</v>
      </c>
      <c r="J112" s="20" t="s">
        <v>43</v>
      </c>
      <c r="K112" s="14"/>
      <c r="L112" s="13"/>
      <c r="M112" s="14"/>
      <c r="N112" s="15"/>
      <c r="P112" s="14"/>
      <c r="Q112" s="2"/>
      <c r="R112" s="28"/>
      <c r="S112" s="28"/>
      <c r="V112" s="2"/>
      <c r="X112" s="2"/>
      <c r="Z112" s="15"/>
      <c r="AB112" s="15"/>
      <c r="AF112" s="38"/>
      <c r="AH112" s="2"/>
      <c r="AV112" s="15"/>
    </row>
    <row r="113" spans="11:49" ht="12.75">
      <c r="K113" s="14"/>
      <c r="L113" s="13"/>
      <c r="M113" s="14"/>
      <c r="N113" s="15"/>
      <c r="P113" s="14"/>
      <c r="Q113" s="2"/>
      <c r="R113" s="28"/>
      <c r="S113" s="28"/>
      <c r="V113" s="2"/>
      <c r="X113" s="2"/>
      <c r="Z113" s="15"/>
      <c r="AB113" s="15"/>
      <c r="AF113" s="38"/>
      <c r="AH113" s="2"/>
      <c r="AV113" s="15"/>
      <c r="AW113" t="s">
        <v>310</v>
      </c>
    </row>
    <row r="114" spans="10:48" ht="12.75">
      <c r="J114" s="13"/>
      <c r="K114" s="14"/>
      <c r="L114" s="13"/>
      <c r="M114" s="14"/>
      <c r="N114" s="15"/>
      <c r="P114" s="14"/>
      <c r="Q114" s="2"/>
      <c r="R114" s="28"/>
      <c r="S114" s="28"/>
      <c r="V114" s="2"/>
      <c r="X114" s="2"/>
      <c r="Z114" s="15"/>
      <c r="AB114" s="15"/>
      <c r="AF114" s="38"/>
      <c r="AH114" s="2"/>
      <c r="AK114" s="26">
        <v>41</v>
      </c>
      <c r="AV114" s="15"/>
    </row>
    <row r="115" spans="10:50" ht="12.75">
      <c r="J115" s="13">
        <v>37</v>
      </c>
      <c r="K115" s="14">
        <v>26</v>
      </c>
      <c r="L115" s="13">
        <v>28</v>
      </c>
      <c r="M115" s="14">
        <v>28</v>
      </c>
      <c r="N115" s="14">
        <v>26</v>
      </c>
      <c r="O115" s="13">
        <v>26</v>
      </c>
      <c r="P115" s="14">
        <v>28</v>
      </c>
      <c r="Q115" s="28">
        <v>112</v>
      </c>
      <c r="R115" s="28">
        <v>28</v>
      </c>
      <c r="S115" s="13">
        <v>28</v>
      </c>
      <c r="T115" s="13">
        <v>28</v>
      </c>
      <c r="U115" s="13">
        <v>28</v>
      </c>
      <c r="V115" s="28">
        <v>28</v>
      </c>
      <c r="W115" s="13">
        <v>28</v>
      </c>
      <c r="X115" s="28">
        <v>28</v>
      </c>
      <c r="Y115" s="13">
        <v>28</v>
      </c>
      <c r="Z115" s="14">
        <v>26</v>
      </c>
      <c r="AA115" s="13">
        <v>3</v>
      </c>
      <c r="AB115" s="14">
        <v>112</v>
      </c>
      <c r="AC115" s="13">
        <v>3</v>
      </c>
      <c r="AF115" s="41"/>
      <c r="AG115" s="13">
        <v>5</v>
      </c>
      <c r="AH115" s="28">
        <v>6</v>
      </c>
      <c r="AI115" s="26">
        <v>36</v>
      </c>
      <c r="AJ115" s="26">
        <v>43</v>
      </c>
      <c r="AL115" s="26">
        <v>2</v>
      </c>
      <c r="AM115" s="26">
        <v>6</v>
      </c>
      <c r="AN115" s="26">
        <v>6</v>
      </c>
      <c r="AO115" s="26">
        <v>5</v>
      </c>
      <c r="AP115" s="26">
        <v>3</v>
      </c>
      <c r="AQ115" s="26">
        <v>6</v>
      </c>
      <c r="AR115" s="26">
        <v>6</v>
      </c>
      <c r="AS115" s="26">
        <v>8</v>
      </c>
      <c r="AT115" s="26">
        <v>6</v>
      </c>
      <c r="AU115" s="26">
        <v>4</v>
      </c>
      <c r="AV115" s="15"/>
      <c r="AW115">
        <f>SUM(AG115:AU115)</f>
        <v>142</v>
      </c>
      <c r="AX115" t="s">
        <v>311</v>
      </c>
    </row>
    <row r="116" spans="10:48" ht="12.75">
      <c r="J116" s="13"/>
      <c r="K116" s="14"/>
      <c r="L116" s="13"/>
      <c r="M116" s="14"/>
      <c r="N116" s="15"/>
      <c r="P116" s="14"/>
      <c r="Q116" s="2"/>
      <c r="R116" s="28"/>
      <c r="S116" s="28"/>
      <c r="V116" s="2"/>
      <c r="X116" s="2"/>
      <c r="Z116" s="15"/>
      <c r="AB116" s="15"/>
      <c r="AF116" s="38"/>
      <c r="AH116" s="2"/>
      <c r="AV116" s="15"/>
    </row>
    <row r="117" spans="10:51" ht="12.75">
      <c r="J117" s="13">
        <f>J115</f>
        <v>37</v>
      </c>
      <c r="K117" s="14"/>
      <c r="L117" s="13">
        <f>SUM(K115:L115)</f>
        <v>54</v>
      </c>
      <c r="M117" s="14">
        <v>28</v>
      </c>
      <c r="N117" s="15"/>
      <c r="O117">
        <f>SUM(N115:O115)</f>
        <v>52</v>
      </c>
      <c r="P117" s="14"/>
      <c r="Q117" s="2"/>
      <c r="R117" s="28"/>
      <c r="S117" s="28"/>
      <c r="V117" s="2"/>
      <c r="W117" s="13"/>
      <c r="X117" s="2"/>
      <c r="Y117">
        <f>SUM(P115:Y115)</f>
        <v>364</v>
      </c>
      <c r="Z117" s="15">
        <v>26</v>
      </c>
      <c r="AA117">
        <v>3</v>
      </c>
      <c r="AB117" s="14"/>
      <c r="AC117" s="13">
        <f>SUM(AB115:AC115)</f>
        <v>115</v>
      </c>
      <c r="AF117" s="38"/>
      <c r="AH117" s="2"/>
      <c r="AV117" s="15"/>
      <c r="AY117" s="52"/>
    </row>
    <row r="118" spans="10:48" ht="12.75">
      <c r="J118" s="13"/>
      <c r="K118" s="14"/>
      <c r="L118" s="13"/>
      <c r="M118" s="14"/>
      <c r="N118" s="15"/>
      <c r="P118" s="14"/>
      <c r="Q118" s="2"/>
      <c r="R118" s="13"/>
      <c r="S118" s="28"/>
      <c r="V118" s="2"/>
      <c r="W118" s="13"/>
      <c r="X118" s="28"/>
      <c r="Y118" s="13"/>
      <c r="Z118" s="15"/>
      <c r="AB118" s="14"/>
      <c r="AC118" s="13"/>
      <c r="AF118" s="41"/>
      <c r="AV118" s="15"/>
    </row>
    <row r="119" spans="10:50" ht="12.75">
      <c r="J119" s="13">
        <f>J117</f>
        <v>37</v>
      </c>
      <c r="K119" s="14"/>
      <c r="L119" s="13">
        <f>2*L117</f>
        <v>108</v>
      </c>
      <c r="M119" s="14">
        <f>2*M115</f>
        <v>56</v>
      </c>
      <c r="N119" s="15"/>
      <c r="O119">
        <f>3*O117</f>
        <v>156</v>
      </c>
      <c r="P119" s="14"/>
      <c r="R119" s="13"/>
      <c r="S119" s="28"/>
      <c r="V119" s="2"/>
      <c r="W119" s="13"/>
      <c r="X119" s="2"/>
      <c r="Y119">
        <f>3*Y117</f>
        <v>1092</v>
      </c>
      <c r="Z119">
        <f>3*Z117</f>
        <v>78</v>
      </c>
      <c r="AA119">
        <f>3*AA117</f>
        <v>9</v>
      </c>
      <c r="AB119" s="15"/>
      <c r="AC119" s="13">
        <f>4*AC117</f>
        <v>460</v>
      </c>
      <c r="AF119" s="38"/>
      <c r="AG119" s="13">
        <v>10</v>
      </c>
      <c r="AH119" s="28">
        <v>18</v>
      </c>
      <c r="AI119" s="13">
        <v>150</v>
      </c>
      <c r="AJ119" s="13">
        <v>187</v>
      </c>
      <c r="AK119" s="13"/>
      <c r="AL119" s="13">
        <v>6</v>
      </c>
      <c r="AM119" s="13">
        <v>22</v>
      </c>
      <c r="AN119" s="13">
        <v>22</v>
      </c>
      <c r="AO119" s="13">
        <f>3*5</f>
        <v>15</v>
      </c>
      <c r="AP119" s="13">
        <f>3*3</f>
        <v>9</v>
      </c>
      <c r="AQ119" s="13">
        <f>3*6</f>
        <v>18</v>
      </c>
      <c r="AR119" s="13">
        <v>22</v>
      </c>
      <c r="AS119" s="13">
        <v>32</v>
      </c>
      <c r="AT119" s="13">
        <v>22</v>
      </c>
      <c r="AU119" s="13">
        <f>4*3</f>
        <v>12</v>
      </c>
      <c r="AV119" s="15"/>
      <c r="AW119">
        <f>SUM(AG119:AU119)</f>
        <v>545</v>
      </c>
      <c r="AX119" t="s">
        <v>312</v>
      </c>
    </row>
    <row r="120" spans="14:34" ht="12.75">
      <c r="N120" s="2"/>
      <c r="AF120" s="38"/>
      <c r="AH120" s="2"/>
    </row>
    <row r="121" spans="14:34" ht="12.75">
      <c r="N121" s="2"/>
      <c r="AF121" s="38"/>
      <c r="AH121" s="2"/>
    </row>
    <row r="122" ht="12.75">
      <c r="AH122" s="2"/>
    </row>
    <row r="123" ht="12.75">
      <c r="AH123" s="2"/>
    </row>
    <row r="124" ht="12.75">
      <c r="AH124" s="2"/>
    </row>
    <row r="125" ht="12.75"/>
    <row r="126" ht="12.75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G Schwartz</dc:creator>
  <cp:keywords/>
  <dc:description/>
  <cp:lastModifiedBy>Jake Schwartz</cp:lastModifiedBy>
  <dcterms:created xsi:type="dcterms:W3CDTF">2007-10-23T13:44:54Z</dcterms:created>
  <dcterms:modified xsi:type="dcterms:W3CDTF">2007-12-01T04:48:29Z</dcterms:modified>
  <cp:category/>
  <cp:version/>
  <cp:contentType/>
  <cp:contentStatus/>
</cp:coreProperties>
</file>